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План учебного процесса" sheetId="1" r:id="rId1"/>
    <sheet name="Лист1" sheetId="2" r:id="rId2"/>
  </sheets>
  <definedNames>
    <definedName name="_ftn1" localSheetId="0">'План учебного процесса'!$A$67</definedName>
    <definedName name="_ftn2" localSheetId="0">'План учебного процесса'!$A$73</definedName>
    <definedName name="_ftn3" localSheetId="0">'План учебного процесса'!$A$74</definedName>
    <definedName name="_ftn4" localSheetId="0">'План учебного процесса'!$A$75</definedName>
    <definedName name="_ftn5" localSheetId="0">'План учебного процесса'!$A$76</definedName>
    <definedName name="_ftn6" localSheetId="0">'План учебного процесса'!$A$77</definedName>
    <definedName name="_ftn7" localSheetId="0">'План учебного процесса'!$A$78</definedName>
    <definedName name="_ftn8" localSheetId="0">'План учебного процесса'!$A$79</definedName>
    <definedName name="_ftnref1" localSheetId="0">'План учебного процесса'!#REF!</definedName>
    <definedName name="_ftnref2" localSheetId="0">'План учебного процесса'!$F$6</definedName>
    <definedName name="_ftnref5" localSheetId="0">'План учебного процесса'!#REF!</definedName>
    <definedName name="_ftnref6" localSheetId="0">'План учебного процесса'!#REF!</definedName>
    <definedName name="_ftnref7" localSheetId="0">'План учебного процесса'!#REF!</definedName>
    <definedName name="_ftnref8" localSheetId="0">'План учебного процесса'!#REF!</definedName>
  </definedNames>
  <calcPr fullCalcOnLoad="1" refMode="R1C1"/>
</workbook>
</file>

<file path=xl/sharedStrings.xml><?xml version="1.0" encoding="utf-8"?>
<sst xmlns="http://schemas.openxmlformats.org/spreadsheetml/2006/main" count="213" uniqueCount="191">
  <si>
    <t xml:space="preserve">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</si>
  <si>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</si>
  <si>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</si>
  <si>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программы</t>
  </si>
  <si>
    <t>Учебная нагрузка обучающихся (час.)</t>
  </si>
  <si>
    <t xml:space="preserve">Распределение обязательной аудиторной нагрузки </t>
  </si>
  <si>
    <t>ВСЕГО</t>
  </si>
  <si>
    <t xml:space="preserve">самостоятельная работа </t>
  </si>
  <si>
    <t>Нагрузка во взаимодействии с преподавателем</t>
  </si>
  <si>
    <t>I курс</t>
  </si>
  <si>
    <t>II курс</t>
  </si>
  <si>
    <t>III курс</t>
  </si>
  <si>
    <t>Всего во взаимодействии с преподавателем</t>
  </si>
  <si>
    <t>По учебным дисциплинам и МДК</t>
  </si>
  <si>
    <t>Промежуточная аттестация</t>
  </si>
  <si>
    <t>Теоретического обучения</t>
  </si>
  <si>
    <t>1 сем.      17 недель</t>
  </si>
  <si>
    <t>2 сем.      24 недели</t>
  </si>
  <si>
    <t>3 сем.      17 недель</t>
  </si>
  <si>
    <t>4 сем.      24 недели</t>
  </si>
  <si>
    <t>5 сем.      17 недель</t>
  </si>
  <si>
    <t>6 сем.      24 недели</t>
  </si>
  <si>
    <t>1            </t>
  </si>
  <si>
    <t>2                    </t>
  </si>
  <si>
    <t>О.00</t>
  </si>
  <si>
    <t>Общеобразовательный цикл</t>
  </si>
  <si>
    <t>ОУД 01</t>
  </si>
  <si>
    <t>Русский язык</t>
  </si>
  <si>
    <t>Литература</t>
  </si>
  <si>
    <t>ОУД 02</t>
  </si>
  <si>
    <t>Иностранный язык</t>
  </si>
  <si>
    <t>ОУД 03</t>
  </si>
  <si>
    <t>ОУД 04</t>
  </si>
  <si>
    <t>История</t>
  </si>
  <si>
    <t>ОУД 05</t>
  </si>
  <si>
    <t>Физическая культура</t>
  </si>
  <si>
    <t>ОУД 06</t>
  </si>
  <si>
    <t>Основы безопасности жизнедеятельности</t>
  </si>
  <si>
    <t>ОУД 07</t>
  </si>
  <si>
    <t>ОУД 10</t>
  </si>
  <si>
    <t>ОУД 09</t>
  </si>
  <si>
    <t>Астрономия</t>
  </si>
  <si>
    <t>ОП.00</t>
  </si>
  <si>
    <t xml:space="preserve">Общепрофессиональный цикл </t>
  </si>
  <si>
    <t>ОП.01</t>
  </si>
  <si>
    <t>ОП.02</t>
  </si>
  <si>
    <t>ОП.03</t>
  </si>
  <si>
    <t>ОП.04</t>
  </si>
  <si>
    <t>ОП.05</t>
  </si>
  <si>
    <t>ОП.07</t>
  </si>
  <si>
    <t>Иностранный язык в профессиональной деятельности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</si>
  <si>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</si>
  <si>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</si>
  <si>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</si>
  <si>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</si>
  <si>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</si>
  <si>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</si>
  <si>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</si>
  <si>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</si>
  <si>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</si>
  <si>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</si>
  <si>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</si>
  <si>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</si>
  <si>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</si>
  <si>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</si>
  <si>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</si>
  <si>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</si>
  <si>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Самостоятельная работа</t>
  </si>
  <si>
    <t>ГИА</t>
  </si>
  <si>
    <t>Всего</t>
  </si>
  <si>
    <t xml:space="preserve">Консультации на учебную группу по 100 часов в год </t>
  </si>
  <si>
    <t>дисциплин и МДК</t>
  </si>
  <si>
    <t>учебной практики</t>
  </si>
  <si>
    <t xml:space="preserve">производств.практики </t>
  </si>
  <si>
    <t>экзаменов</t>
  </si>
  <si>
    <t>дифф. зачетов</t>
  </si>
  <si>
    <t>зачетов</t>
  </si>
  <si>
    <t>Общие учебные дисциплины</t>
  </si>
  <si>
    <t>Учебные дисциплины по выбору из обязательных предметных областей</t>
  </si>
  <si>
    <t>Дополнительные  учебные дисциплины по выбору обучающихся, предлагаемые образовательной организацией</t>
  </si>
  <si>
    <t>Информатика (профиль)</t>
  </si>
  <si>
    <t>Родная литература</t>
  </si>
  <si>
    <t>Индивидуальный проект</t>
  </si>
  <si>
    <t>ОУД 08</t>
  </si>
  <si>
    <t>ОУД 11</t>
  </si>
  <si>
    <t>ОУД 12</t>
  </si>
  <si>
    <t>в форме 
практической подготовки</t>
  </si>
  <si>
    <t>Материаловедение</t>
  </si>
  <si>
    <t>Безопасность жизнедеятельности</t>
  </si>
  <si>
    <t>Информационные технологии в профессиональной деятельности / Адаптивные информационные и коммуникационные технологии</t>
  </si>
  <si>
    <t>Основы бережливого производства</t>
  </si>
  <si>
    <t>Физика (профиль)</t>
  </si>
  <si>
    <t>Химия</t>
  </si>
  <si>
    <t>Математика (профиль)</t>
  </si>
  <si>
    <t xml:space="preserve"> -/ДЗ/-/-/-/-</t>
  </si>
  <si>
    <t xml:space="preserve">-/-/-/Э/-/- </t>
  </si>
  <si>
    <t>-/-/-/ДЗ/-/-</t>
  </si>
  <si>
    <t>-/-/-/Э/-/-/</t>
  </si>
  <si>
    <t>-/-/-/Э/-/- /</t>
  </si>
  <si>
    <t xml:space="preserve"> -/-/-/ДЗ/-/-</t>
  </si>
  <si>
    <t>З/З/З/ДЗ/-/-</t>
  </si>
  <si>
    <t xml:space="preserve"> -/-/ДЗ/-/-/-</t>
  </si>
  <si>
    <t>-/ДЗ/-/-/-/-</t>
  </si>
  <si>
    <t>-/Э/-/-/-/-</t>
  </si>
  <si>
    <t xml:space="preserve"> -/-/-/-/-/ДЗ</t>
  </si>
  <si>
    <t>-/-/-/-/-/ДЗ</t>
  </si>
  <si>
    <t xml:space="preserve"> ДЗ/-/-/-/-/-</t>
  </si>
  <si>
    <t xml:space="preserve"> -/-/-/Э /-/- </t>
  </si>
  <si>
    <t>Электротехника</t>
  </si>
  <si>
    <t>Охрана труда</t>
  </si>
  <si>
    <t>Техническое черчение</t>
  </si>
  <si>
    <t>ОП.10</t>
  </si>
  <si>
    <t>Устройство автомобилей</t>
  </si>
  <si>
    <t>МДК.01.02</t>
  </si>
  <si>
    <t>Техническая диагностика автомобилей</t>
  </si>
  <si>
    <t>Техническое состояние систем, агрегатов, деталей и механизмов автомобиля</t>
  </si>
  <si>
    <t>Техническое обслуживание автотранспорта</t>
  </si>
  <si>
    <t>МДК.02.02</t>
  </si>
  <si>
    <t>Техническое обслуживание автомобилей</t>
  </si>
  <si>
    <t>Теоретическая подготовка водителя автомобиля</t>
  </si>
  <si>
    <t>Слесарное дело и технические измерения</t>
  </si>
  <si>
    <t>Текущий ремонт различных типов    автомобилей</t>
  </si>
  <si>
    <t>МДК.03.02</t>
  </si>
  <si>
    <t>Ремонт автомобилей</t>
  </si>
  <si>
    <t>22</t>
  </si>
  <si>
    <t>ДЗ/-/-/-/-/-</t>
  </si>
  <si>
    <t xml:space="preserve"> -/-/-/-/З/ДЗ</t>
  </si>
  <si>
    <t xml:space="preserve"> -/-/-/-/-/Эк  </t>
  </si>
  <si>
    <t>ОП.06</t>
  </si>
  <si>
    <t>ОП. 08</t>
  </si>
  <si>
    <t>ОП.9</t>
  </si>
  <si>
    <t>Основы финансовой грамотности / Социальная адаптация и основы социально-правовых знаний</t>
  </si>
  <si>
    <t>ПЛАН УЧЕБНОГО ПРОЦЕССА</t>
  </si>
  <si>
    <t>23.01.17 Мастер по ремонту и обслуживанию автомобилей, 2г. 10 м.</t>
  </si>
  <si>
    <t>Государственная итоговая аттестация:</t>
  </si>
  <si>
    <t>Государственная итоговая аттестация (ДЭ)</t>
  </si>
  <si>
    <t>МДК.02.02.01</t>
  </si>
  <si>
    <t>МДК.02.02.02</t>
  </si>
  <si>
    <t>Психофизиологические основы деятельности водителя</t>
  </si>
  <si>
    <t>Первая помощь при дорожно-транспортном происшествии</t>
  </si>
  <si>
    <t>в форме 
практической подготовки,  лаб. и практ. занятий</t>
  </si>
  <si>
    <t>по курсам и семестрам (час.в семестр)</t>
  </si>
  <si>
    <t xml:space="preserve"> -/-/-/-/Э/-</t>
  </si>
  <si>
    <t xml:space="preserve"> -/-/-/-/ДЗ/-</t>
  </si>
  <si>
    <t xml:space="preserve"> -/-/-/-/-/Э</t>
  </si>
  <si>
    <t>в форме защиты выпускной квалификационной работы в виде демонстрационного экзамена</t>
  </si>
  <si>
    <t>Министерство образования, науки и молодежи Республики Крым</t>
  </si>
  <si>
    <t>Рассмотрен</t>
  </si>
  <si>
    <t>Утверждаю:</t>
  </si>
  <si>
    <t>на заседании педагогического совета</t>
  </si>
  <si>
    <t xml:space="preserve">Директор </t>
  </si>
  <si>
    <t>Путинцева Н.Е.</t>
  </si>
  <si>
    <t>УЧЕБНЫЙ ПЛАН</t>
  </si>
  <si>
    <t>программы подготовки квалифицированых рабочих, служащих</t>
  </si>
  <si>
    <t>Государственное бюджетное профессиональное образрвательное учреждение Республики Крым                                                                                             "Евпаторийский индустриальный техникум"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</si>
  <si>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</si>
  <si>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</si>
  <si>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23.01.17</t>
  </si>
  <si>
    <t>Мастер по ремонту и обслуживанию автомобилей</t>
  </si>
  <si>
    <t>код</t>
  </si>
  <si>
    <t>наименование профессии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</si>
  <si>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</si>
  <si>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</si>
  <si>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</si>
  <si>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слесарь по ремонту автомобилей  -  водитель автомобиля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</si>
  <si>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</si>
  <si>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</si>
  <si>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</si>
  <si>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</si>
  <si>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</si>
  <si>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</si>
  <si>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</si>
  <si>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</si>
  <si>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</si>
  <si>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2г 10м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</si>
  <si>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</si>
  <si>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</si>
  <si>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</si>
  <si>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</si>
  <si>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</si>
  <si>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</si>
  <si>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</si>
  <si>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</si>
  <si>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1581</t>
  </si>
  <si>
    <t>Виды деятельности</t>
  </si>
  <si>
    <t>определять техническое состояние систем, агрегатов, деталей и механизмов автомобиля</t>
  </si>
  <si>
    <t>осуществлять техническое обслуживание автотранспорта согласно требованиям нормативно-технической документации</t>
  </si>
  <si>
    <t>производить текущий ремонт различных типов автомобилей в соответствии с требованиями технологической документации</t>
  </si>
  <si>
    <t>30.06.2022 г.</t>
  </si>
  <si>
    <t>Протокол № 6 от 30.06.2022 г.</t>
  </si>
  <si>
    <t>Исп.: зам. директора по УПР Сундукова А.С.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</si>
</sst>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name val="Calibri"/>
      <family val="2"/>
    </font>
    <font>
      <sz val="14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Tahoma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 val="single"/>
      <sz val="10"/>
      <color theme="10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thick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0" xfId="42" applyAlignment="1" applyProtection="1">
      <alignment horizontal="justify"/>
      <protection/>
    </xf>
    <xf numFmtId="0" fontId="67" fillId="0" borderId="0" xfId="0" applyFont="1" applyAlignment="1">
      <alignment horizontal="justify"/>
    </xf>
    <xf numFmtId="0" fontId="54" fillId="0" borderId="0" xfId="42" applyAlignment="1" applyProtection="1">
      <alignment/>
      <protection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14" fillId="13" borderId="15" xfId="0" applyFont="1" applyFill="1" applyBorder="1" applyAlignment="1">
      <alignment horizontal="justify" wrapText="1"/>
    </xf>
    <xf numFmtId="0" fontId="14" fillId="13" borderId="15" xfId="0" applyFont="1" applyFill="1" applyBorder="1" applyAlignment="1">
      <alignment horizontal="center" wrapText="1"/>
    </xf>
    <xf numFmtId="49" fontId="14" fillId="13" borderId="15" xfId="0" applyNumberFormat="1" applyFont="1" applyFill="1" applyBorder="1" applyAlignment="1">
      <alignment horizontal="justify" wrapText="1"/>
    </xf>
    <xf numFmtId="0" fontId="15" fillId="13" borderId="15" xfId="0" applyFont="1" applyFill="1" applyBorder="1" applyAlignment="1">
      <alignment horizontal="justify" wrapText="1"/>
    </xf>
    <xf numFmtId="0" fontId="15" fillId="13" borderId="15" xfId="0" applyFont="1" applyFill="1" applyBorder="1" applyAlignment="1">
      <alignment horizontal="justify" vertical="top" wrapText="1"/>
    </xf>
    <xf numFmtId="0" fontId="15" fillId="0" borderId="16" xfId="0" applyFont="1" applyBorder="1" applyAlignment="1">
      <alignment horizontal="justify" wrapText="1"/>
    </xf>
    <xf numFmtId="0" fontId="15" fillId="0" borderId="17" xfId="0" applyFont="1" applyBorder="1" applyAlignment="1">
      <alignment horizontal="left" wrapText="1"/>
    </xf>
    <xf numFmtId="49" fontId="15" fillId="0" borderId="18" xfId="0" applyNumberFormat="1" applyFont="1" applyBorder="1" applyAlignment="1">
      <alignment horizontal="justify" wrapText="1"/>
    </xf>
    <xf numFmtId="49" fontId="15" fillId="0" borderId="19" xfId="0" applyNumberFormat="1" applyFont="1" applyBorder="1" applyAlignment="1">
      <alignment horizontal="justify" wrapText="1"/>
    </xf>
    <xf numFmtId="0" fontId="15" fillId="0" borderId="17" xfId="0" applyFont="1" applyBorder="1" applyAlignment="1">
      <alignment horizontal="center" wrapText="1"/>
    </xf>
    <xf numFmtId="0" fontId="15" fillId="33" borderId="2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justify" wrapText="1"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 wrapText="1"/>
    </xf>
    <xf numFmtId="0" fontId="68" fillId="0" borderId="23" xfId="0" applyFont="1" applyBorder="1" applyAlignment="1">
      <alignment horizontal="left" vertical="center"/>
    </xf>
    <xf numFmtId="49" fontId="69" fillId="0" borderId="24" xfId="0" applyNumberFormat="1" applyFont="1" applyBorder="1" applyAlignment="1">
      <alignment/>
    </xf>
    <xf numFmtId="0" fontId="15" fillId="33" borderId="25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68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justify" wrapText="1"/>
    </xf>
    <xf numFmtId="49" fontId="15" fillId="0" borderId="16" xfId="0" applyNumberFormat="1" applyFont="1" applyBorder="1" applyAlignment="1">
      <alignment horizontal="justify" wrapText="1"/>
    </xf>
    <xf numFmtId="0" fontId="15" fillId="33" borderId="28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33" borderId="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justify" wrapText="1"/>
    </xf>
    <xf numFmtId="0" fontId="15" fillId="33" borderId="17" xfId="0" applyFont="1" applyFill="1" applyBorder="1" applyAlignment="1">
      <alignment horizontal="center" wrapText="1"/>
    </xf>
    <xf numFmtId="0" fontId="15" fillId="13" borderId="25" xfId="0" applyFont="1" applyFill="1" applyBorder="1" applyAlignment="1">
      <alignment horizontal="justify" wrapText="1"/>
    </xf>
    <xf numFmtId="0" fontId="14" fillId="13" borderId="29" xfId="0" applyFont="1" applyFill="1" applyBorder="1" applyAlignment="1">
      <alignment horizontal="center" wrapText="1"/>
    </xf>
    <xf numFmtId="49" fontId="15" fillId="13" borderId="29" xfId="0" applyNumberFormat="1" applyFont="1" applyFill="1" applyBorder="1" applyAlignment="1">
      <alignment horizontal="justify" wrapText="1"/>
    </xf>
    <xf numFmtId="0" fontId="15" fillId="13" borderId="25" xfId="0" applyFont="1" applyFill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13" borderId="16" xfId="0" applyFont="1" applyFill="1" applyBorder="1" applyAlignment="1">
      <alignment horizontal="justify" wrapText="1"/>
    </xf>
    <xf numFmtId="0" fontId="14" fillId="13" borderId="17" xfId="0" applyFont="1" applyFill="1" applyBorder="1" applyAlignment="1">
      <alignment horizontal="center" wrapText="1"/>
    </xf>
    <xf numFmtId="49" fontId="15" fillId="13" borderId="17" xfId="0" applyNumberFormat="1" applyFont="1" applyFill="1" applyBorder="1" applyAlignment="1">
      <alignment horizontal="justify" wrapText="1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13" borderId="16" xfId="0" applyFont="1" applyFill="1" applyBorder="1" applyAlignment="1">
      <alignment horizontal="justify" wrapText="1"/>
    </xf>
    <xf numFmtId="49" fontId="14" fillId="13" borderId="17" xfId="0" applyNumberFormat="1" applyFont="1" applyFill="1" applyBorder="1" applyAlignment="1">
      <alignment horizontal="justify" wrapText="1"/>
    </xf>
    <xf numFmtId="0" fontId="15" fillId="0" borderId="23" xfId="0" applyFont="1" applyBorder="1" applyAlignment="1">
      <alignment vertical="center" wrapText="1"/>
    </xf>
    <xf numFmtId="0" fontId="17" fillId="34" borderId="15" xfId="53" applyNumberFormat="1" applyFont="1" applyFill="1" applyBorder="1" applyAlignment="1" applyProtection="1">
      <alignment horizontal="left" vertical="center" wrapText="1"/>
      <protection locked="0"/>
    </xf>
    <xf numFmtId="49" fontId="14" fillId="0" borderId="17" xfId="0" applyNumberFormat="1" applyFont="1" applyBorder="1" applyAlignment="1">
      <alignment horizontal="justify" wrapText="1"/>
    </xf>
    <xf numFmtId="0" fontId="14" fillId="0" borderId="17" xfId="0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wrapText="1"/>
    </xf>
    <xf numFmtId="0" fontId="15" fillId="0" borderId="26" xfId="0" applyFont="1" applyBorder="1" applyAlignment="1">
      <alignment vertical="center" wrapText="1"/>
    </xf>
    <xf numFmtId="49" fontId="14" fillId="0" borderId="17" xfId="0" applyNumberFormat="1" applyFont="1" applyBorder="1" applyAlignment="1">
      <alignment horizontal="left" wrapText="1"/>
    </xf>
    <xf numFmtId="0" fontId="15" fillId="34" borderId="15" xfId="53" applyNumberFormat="1" applyFont="1" applyFill="1" applyBorder="1" applyAlignment="1" applyProtection="1">
      <alignment horizontal="left" vertical="center" wrapText="1"/>
      <protection locked="0"/>
    </xf>
    <xf numFmtId="0" fontId="14" fillId="13" borderId="25" xfId="0" applyFont="1" applyFill="1" applyBorder="1" applyAlignment="1">
      <alignment horizontal="justify" wrapText="1"/>
    </xf>
    <xf numFmtId="0" fontId="14" fillId="13" borderId="29" xfId="0" applyFont="1" applyFill="1" applyBorder="1" applyAlignment="1">
      <alignment horizontal="justify" wrapText="1"/>
    </xf>
    <xf numFmtId="49" fontId="14" fillId="13" borderId="29" xfId="0" applyNumberFormat="1" applyFont="1" applyFill="1" applyBorder="1" applyAlignment="1">
      <alignment horizontal="justify" wrapText="1"/>
    </xf>
    <xf numFmtId="0" fontId="15" fillId="35" borderId="16" xfId="0" applyFont="1" applyFill="1" applyBorder="1" applyAlignment="1">
      <alignment horizontal="justify" wrapText="1"/>
    </xf>
    <xf numFmtId="0" fontId="15" fillId="35" borderId="21" xfId="0" applyFont="1" applyFill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 wrapText="1"/>
    </xf>
    <xf numFmtId="0" fontId="15" fillId="0" borderId="22" xfId="0" applyFont="1" applyBorder="1" applyAlignment="1">
      <alignment horizontal="justify" wrapText="1"/>
    </xf>
    <xf numFmtId="0" fontId="15" fillId="0" borderId="30" xfId="0" applyFont="1" applyBorder="1" applyAlignment="1">
      <alignment horizontal="justify" wrapText="1"/>
    </xf>
    <xf numFmtId="49" fontId="15" fillId="0" borderId="14" xfId="0" applyNumberFormat="1" applyFont="1" applyBorder="1" applyAlignment="1">
      <alignment vertical="center" wrapText="1"/>
    </xf>
    <xf numFmtId="0" fontId="15" fillId="0" borderId="3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33" borderId="22" xfId="0" applyFont="1" applyFill="1" applyBorder="1" applyAlignment="1">
      <alignment horizontal="center" wrapText="1"/>
    </xf>
    <xf numFmtId="0" fontId="15" fillId="0" borderId="21" xfId="0" applyFont="1" applyBorder="1" applyAlignment="1">
      <alignment horizontal="justify" wrapText="1"/>
    </xf>
    <xf numFmtId="0" fontId="15" fillId="0" borderId="34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33" borderId="31" xfId="0" applyFont="1" applyFill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0" fontId="15" fillId="33" borderId="32" xfId="0" applyFont="1" applyFill="1" applyBorder="1" applyAlignment="1">
      <alignment horizontal="center"/>
    </xf>
    <xf numFmtId="0" fontId="14" fillId="13" borderId="21" xfId="0" applyFont="1" applyFill="1" applyBorder="1" applyAlignment="1">
      <alignment horizontal="center" wrapText="1"/>
    </xf>
    <xf numFmtId="0" fontId="14" fillId="13" borderId="35" xfId="0" applyFont="1" applyFill="1" applyBorder="1" applyAlignment="1">
      <alignment horizontal="center" wrapText="1"/>
    </xf>
    <xf numFmtId="49" fontId="14" fillId="13" borderId="13" xfId="0" applyNumberFormat="1" applyFont="1" applyFill="1" applyBorder="1" applyAlignment="1">
      <alignment horizontal="justify" wrapText="1"/>
    </xf>
    <xf numFmtId="0" fontId="14" fillId="13" borderId="13" xfId="0" applyFont="1" applyFill="1" applyBorder="1" applyAlignment="1">
      <alignment horizontal="center" wrapText="1"/>
    </xf>
    <xf numFmtId="49" fontId="14" fillId="13" borderId="33" xfId="0" applyNumberFormat="1" applyFont="1" applyFill="1" applyBorder="1" applyAlignment="1">
      <alignment horizontal="justify" wrapText="1"/>
    </xf>
    <xf numFmtId="0" fontId="14" fillId="13" borderId="10" xfId="0" applyFont="1" applyFill="1" applyBorder="1" applyAlignment="1">
      <alignment horizontal="center" wrapText="1"/>
    </xf>
    <xf numFmtId="0" fontId="14" fillId="0" borderId="30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0" fontId="69" fillId="0" borderId="10" xfId="0" applyFont="1" applyBorder="1" applyAlignment="1">
      <alignment wrapText="1"/>
    </xf>
    <xf numFmtId="0" fontId="69" fillId="0" borderId="17" xfId="0" applyFont="1" applyBorder="1" applyAlignment="1">
      <alignment wrapText="1"/>
    </xf>
    <xf numFmtId="0" fontId="15" fillId="0" borderId="36" xfId="0" applyFont="1" applyBorder="1" applyAlignment="1">
      <alignment horizontal="justify" wrapText="1"/>
    </xf>
    <xf numFmtId="0" fontId="15" fillId="0" borderId="37" xfId="0" applyFont="1" applyBorder="1" applyAlignment="1">
      <alignment horizontal="justify" wrapText="1"/>
    </xf>
    <xf numFmtId="0" fontId="2" fillId="0" borderId="38" xfId="0" applyFont="1" applyFill="1" applyBorder="1" applyAlignment="1">
      <alignment horizontal="justify" vertical="top" wrapText="1"/>
    </xf>
    <xf numFmtId="0" fontId="14" fillId="36" borderId="39" xfId="0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4" fillId="13" borderId="15" xfId="0" applyFont="1" applyFill="1" applyBorder="1" applyAlignment="1">
      <alignment horizontal="center" vertical="center" wrapText="1"/>
    </xf>
    <xf numFmtId="1" fontId="14" fillId="35" borderId="34" xfId="0" applyNumberFormat="1" applyFont="1" applyFill="1" applyBorder="1" applyAlignment="1">
      <alignment horizontal="justify" wrapText="1"/>
    </xf>
    <xf numFmtId="1" fontId="14" fillId="36" borderId="34" xfId="0" applyNumberFormat="1" applyFont="1" applyFill="1" applyBorder="1" applyAlignment="1">
      <alignment horizontal="justify" wrapText="1"/>
    </xf>
    <xf numFmtId="1" fontId="14" fillId="35" borderId="17" xfId="0" applyNumberFormat="1" applyFont="1" applyFill="1" applyBorder="1" applyAlignment="1">
      <alignment horizontal="justify" wrapText="1"/>
    </xf>
    <xf numFmtId="1" fontId="14" fillId="36" borderId="17" xfId="0" applyNumberFormat="1" applyFont="1" applyFill="1" applyBorder="1" applyAlignment="1">
      <alignment horizontal="justify" wrapText="1"/>
    </xf>
    <xf numFmtId="1" fontId="14" fillId="35" borderId="25" xfId="0" applyNumberFormat="1" applyFont="1" applyFill="1" applyBorder="1" applyAlignment="1">
      <alignment horizontal="justify" wrapText="1"/>
    </xf>
    <xf numFmtId="1" fontId="14" fillId="35" borderId="29" xfId="0" applyNumberFormat="1" applyFont="1" applyFill="1" applyBorder="1" applyAlignment="1">
      <alignment horizontal="justify" wrapText="1"/>
    </xf>
    <xf numFmtId="1" fontId="14" fillId="13" borderId="29" xfId="0" applyNumberFormat="1" applyFont="1" applyFill="1" applyBorder="1" applyAlignment="1">
      <alignment horizontal="center" wrapText="1"/>
    </xf>
    <xf numFmtId="1" fontId="14" fillId="13" borderId="15" xfId="0" applyNumberFormat="1" applyFont="1" applyFill="1" applyBorder="1" applyAlignment="1">
      <alignment horizontal="justify" wrapText="1"/>
    </xf>
    <xf numFmtId="1" fontId="14" fillId="13" borderId="40" xfId="0" applyNumberFormat="1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49" fontId="15" fillId="13" borderId="18" xfId="0" applyNumberFormat="1" applyFont="1" applyFill="1" applyBorder="1" applyAlignment="1">
      <alignment horizontal="justify" wrapText="1"/>
    </xf>
    <xf numFmtId="0" fontId="15" fillId="13" borderId="37" xfId="0" applyFont="1" applyFill="1" applyBorder="1" applyAlignment="1">
      <alignment horizontal="justify" vertical="top" wrapText="1"/>
    </xf>
    <xf numFmtId="0" fontId="15" fillId="13" borderId="17" xfId="0" applyFont="1" applyFill="1" applyBorder="1" applyAlignment="1">
      <alignment horizontal="justify" vertical="top" wrapText="1"/>
    </xf>
    <xf numFmtId="0" fontId="14" fillId="13" borderId="17" xfId="0" applyFont="1" applyFill="1" applyBorder="1" applyAlignment="1">
      <alignment horizontal="justify" vertical="top" wrapText="1"/>
    </xf>
    <xf numFmtId="49" fontId="15" fillId="0" borderId="14" xfId="0" applyNumberFormat="1" applyFont="1" applyBorder="1" applyAlignment="1">
      <alignment wrapText="1"/>
    </xf>
    <xf numFmtId="1" fontId="14" fillId="13" borderId="17" xfId="0" applyNumberFormat="1" applyFont="1" applyFill="1" applyBorder="1" applyAlignment="1">
      <alignment horizontal="center" wrapText="1"/>
    </xf>
    <xf numFmtId="1" fontId="15" fillId="0" borderId="27" xfId="0" applyNumberFormat="1" applyFont="1" applyBorder="1" applyAlignment="1">
      <alignment horizontal="justify" wrapText="1"/>
    </xf>
    <xf numFmtId="0" fontId="14" fillId="13" borderId="18" xfId="0" applyFont="1" applyFill="1" applyBorder="1" applyAlignment="1">
      <alignment horizontal="justify" wrapText="1"/>
    </xf>
    <xf numFmtId="49" fontId="15" fillId="13" borderId="41" xfId="0" applyNumberFormat="1" applyFont="1" applyFill="1" applyBorder="1" applyAlignment="1">
      <alignment horizontal="justify" wrapText="1"/>
    </xf>
    <xf numFmtId="49" fontId="15" fillId="13" borderId="15" xfId="0" applyNumberFormat="1" applyFont="1" applyFill="1" applyBorder="1" applyAlignment="1">
      <alignment horizontal="justify" wrapText="1"/>
    </xf>
    <xf numFmtId="0" fontId="15" fillId="35" borderId="18" xfId="0" applyFont="1" applyFill="1" applyBorder="1" applyAlignment="1">
      <alignment horizontal="left" wrapText="1"/>
    </xf>
    <xf numFmtId="0" fontId="15" fillId="35" borderId="18" xfId="0" applyFont="1" applyFill="1" applyBorder="1" applyAlignment="1">
      <alignment horizontal="justify" wrapText="1"/>
    </xf>
    <xf numFmtId="0" fontId="15" fillId="0" borderId="18" xfId="0" applyFont="1" applyBorder="1" applyAlignment="1">
      <alignment horizontal="justify" wrapText="1"/>
    </xf>
    <xf numFmtId="0" fontId="14" fillId="13" borderId="42" xfId="0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justify" wrapText="1"/>
    </xf>
    <xf numFmtId="0" fontId="7" fillId="0" borderId="0" xfId="53">
      <alignment/>
      <protection/>
    </xf>
    <xf numFmtId="0" fontId="19" fillId="0" borderId="0" xfId="53" applyFont="1" applyAlignment="1">
      <alignment/>
      <protection/>
    </xf>
    <xf numFmtId="0" fontId="7" fillId="0" borderId="0" xfId="53" applyAlignment="1">
      <alignment/>
      <protection/>
    </xf>
    <xf numFmtId="0" fontId="21" fillId="0" borderId="0" xfId="53" applyFont="1" applyAlignment="1">
      <alignment/>
      <protection/>
    </xf>
    <xf numFmtId="0" fontId="7" fillId="37" borderId="0" xfId="53" applyFont="1" applyFill="1" applyBorder="1" applyAlignment="1" applyProtection="1">
      <alignment horizontal="center" vertical="center"/>
      <protection locked="0"/>
    </xf>
    <xf numFmtId="0" fontId="7" fillId="37" borderId="0" xfId="53" applyFont="1" applyFill="1" applyBorder="1" applyAlignment="1" applyProtection="1">
      <alignment horizontal="left" vertical="center"/>
      <protection locked="0"/>
    </xf>
    <xf numFmtId="0" fontId="25" fillId="37" borderId="0" xfId="53" applyFont="1" applyFill="1" applyBorder="1" applyAlignment="1" applyProtection="1">
      <alignment horizontal="left" vertical="center"/>
      <protection locked="0"/>
    </xf>
    <xf numFmtId="0" fontId="29" fillId="37" borderId="0" xfId="53" applyFont="1" applyFill="1" applyBorder="1" applyAlignment="1" applyProtection="1">
      <alignment horizontal="left" vertical="center"/>
      <protection locked="0"/>
    </xf>
    <xf numFmtId="0" fontId="28" fillId="37" borderId="0" xfId="53" applyFont="1" applyFill="1" applyBorder="1" applyAlignment="1" applyProtection="1">
      <alignment horizontal="center" vertical="top"/>
      <protection locked="0"/>
    </xf>
    <xf numFmtId="0" fontId="25" fillId="37" borderId="0" xfId="53" applyFont="1" applyFill="1" applyBorder="1" applyAlignment="1" applyProtection="1">
      <alignment horizontal="left" vertical="top"/>
      <protection locked="0"/>
    </xf>
    <xf numFmtId="0" fontId="7" fillId="0" borderId="0" xfId="53" applyFont="1" applyAlignment="1" applyProtection="1">
      <alignment horizontal="center" vertical="center"/>
      <protection locked="0"/>
    </xf>
    <xf numFmtId="0" fontId="32" fillId="0" borderId="0" xfId="53" applyFont="1" applyAlignment="1" applyProtection="1">
      <alignment horizontal="left" vertical="center"/>
      <protection locked="0"/>
    </xf>
    <xf numFmtId="0" fontId="33" fillId="0" borderId="0" xfId="53" applyFont="1">
      <alignment/>
      <protection/>
    </xf>
    <xf numFmtId="0" fontId="0" fillId="0" borderId="0" xfId="0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69" fillId="0" borderId="44" xfId="0" applyFont="1" applyBorder="1" applyAlignment="1">
      <alignment wrapText="1"/>
    </xf>
    <xf numFmtId="0" fontId="69" fillId="0" borderId="18" xfId="0" applyFont="1" applyBorder="1" applyAlignment="1">
      <alignment wrapText="1"/>
    </xf>
    <xf numFmtId="0" fontId="69" fillId="0" borderId="17" xfId="0" applyFont="1" applyBorder="1" applyAlignment="1">
      <alignment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1" fillId="33" borderId="14" xfId="42" applyNumberFormat="1" applyFont="1" applyFill="1" applyBorder="1" applyAlignment="1" applyProtection="1">
      <alignment horizontal="center" vertical="center" textRotation="90" wrapText="1"/>
      <protection/>
    </xf>
    <xf numFmtId="0" fontId="72" fillId="33" borderId="11" xfId="42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justify" wrapText="1"/>
    </xf>
    <xf numFmtId="0" fontId="14" fillId="0" borderId="0" xfId="0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0" fontId="14" fillId="13" borderId="33" xfId="0" applyFont="1" applyFill="1" applyBorder="1" applyAlignment="1">
      <alignment horizontal="justify" wrapText="1"/>
    </xf>
    <xf numFmtId="0" fontId="14" fillId="13" borderId="47" xfId="0" applyFont="1" applyFill="1" applyBorder="1" applyAlignment="1">
      <alignment horizontal="justify" wrapText="1"/>
    </xf>
    <xf numFmtId="0" fontId="14" fillId="13" borderId="50" xfId="0" applyFont="1" applyFill="1" applyBorder="1" applyAlignment="1">
      <alignment horizontal="justify" wrapText="1"/>
    </xf>
    <xf numFmtId="0" fontId="14" fillId="13" borderId="35" xfId="0" applyFont="1" applyFill="1" applyBorder="1" applyAlignment="1">
      <alignment horizontal="justify" wrapText="1"/>
    </xf>
    <xf numFmtId="0" fontId="11" fillId="0" borderId="5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4" fillId="0" borderId="14" xfId="0" applyFont="1" applyBorder="1" applyAlignment="1">
      <alignment horizontal="justify" textRotation="90" wrapText="1"/>
    </xf>
    <xf numFmtId="0" fontId="14" fillId="0" borderId="11" xfId="0" applyFont="1" applyBorder="1" applyAlignment="1">
      <alignment horizontal="justify" textRotation="90" wrapText="1"/>
    </xf>
    <xf numFmtId="0" fontId="14" fillId="0" borderId="16" xfId="0" applyFont="1" applyBorder="1" applyAlignment="1">
      <alignment horizontal="justify" textRotation="90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vertical="center" wrapText="1"/>
    </xf>
    <xf numFmtId="49" fontId="15" fillId="0" borderId="16" xfId="0" applyNumberFormat="1" applyFont="1" applyBorder="1" applyAlignment="1">
      <alignment vertical="center" wrapText="1"/>
    </xf>
    <xf numFmtId="0" fontId="15" fillId="0" borderId="28" xfId="0" applyFont="1" applyBorder="1" applyAlignment="1">
      <alignment horizontal="justify" wrapText="1"/>
    </xf>
    <xf numFmtId="0" fontId="15" fillId="0" borderId="0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  <xf numFmtId="0" fontId="69" fillId="0" borderId="28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justify" wrapText="1"/>
    </xf>
    <xf numFmtId="0" fontId="14" fillId="0" borderId="47" xfId="0" applyFont="1" applyBorder="1" applyAlignment="1">
      <alignment horizontal="justify" wrapText="1"/>
    </xf>
    <xf numFmtId="0" fontId="14" fillId="0" borderId="30" xfId="0" applyFont="1" applyBorder="1" applyAlignment="1">
      <alignment horizontal="justify" wrapText="1"/>
    </xf>
    <xf numFmtId="0" fontId="31" fillId="0" borderId="15" xfId="53" applyNumberFormat="1" applyFont="1" applyBorder="1" applyAlignment="1" applyProtection="1">
      <alignment horizontal="center" vertical="center" wrapText="1"/>
      <protection locked="0"/>
    </xf>
    <xf numFmtId="0" fontId="32" fillId="0" borderId="15" xfId="53" applyNumberFormat="1" applyFont="1" applyBorder="1" applyAlignment="1" applyProtection="1">
      <alignment horizontal="left" vertical="center" wrapText="1"/>
      <protection locked="0"/>
    </xf>
    <xf numFmtId="0" fontId="25" fillId="37" borderId="0" xfId="53" applyFont="1" applyFill="1" applyBorder="1" applyAlignment="1" applyProtection="1">
      <alignment horizontal="left" vertical="center"/>
      <protection locked="0"/>
    </xf>
    <xf numFmtId="0" fontId="29" fillId="37" borderId="53" xfId="53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3" applyFont="1" applyAlignment="1" applyProtection="1">
      <alignment horizontal="left" vertical="top"/>
      <protection locked="0"/>
    </xf>
    <xf numFmtId="0" fontId="30" fillId="37" borderId="0" xfId="53" applyFont="1" applyFill="1" applyBorder="1" applyAlignment="1" applyProtection="1">
      <alignment horizontal="right" vertical="center"/>
      <protection locked="0"/>
    </xf>
    <xf numFmtId="0" fontId="29" fillId="37" borderId="53" xfId="53" applyNumberFormat="1" applyFont="1" applyFill="1" applyBorder="1" applyAlignment="1" applyProtection="1">
      <alignment horizontal="center" vertical="center"/>
      <protection locked="0"/>
    </xf>
    <xf numFmtId="0" fontId="29" fillId="37" borderId="53" xfId="53" applyNumberFormat="1" applyFont="1" applyFill="1" applyBorder="1" applyAlignment="1" applyProtection="1">
      <alignment horizontal="left" vertical="center"/>
      <protection locked="0"/>
    </xf>
    <xf numFmtId="0" fontId="29" fillId="37" borderId="53" xfId="53" applyNumberFormat="1" applyFont="1" applyFill="1" applyBorder="1" applyAlignment="1" applyProtection="1">
      <alignment horizontal="center" vertical="top"/>
      <protection locked="0"/>
    </xf>
    <xf numFmtId="0" fontId="29" fillId="37" borderId="53" xfId="53" applyNumberFormat="1" applyFont="1" applyFill="1" applyBorder="1" applyAlignment="1" applyProtection="1">
      <alignment horizontal="left" vertical="top" wrapText="1"/>
      <protection locked="0"/>
    </xf>
    <xf numFmtId="0" fontId="29" fillId="0" borderId="53" xfId="53" applyNumberFormat="1" applyFont="1" applyBorder="1" applyAlignment="1" applyProtection="1">
      <alignment horizontal="center" vertical="top"/>
      <protection locked="0"/>
    </xf>
    <xf numFmtId="0" fontId="28" fillId="37" borderId="0" xfId="53" applyFont="1" applyFill="1" applyBorder="1" applyAlignment="1" applyProtection="1">
      <alignment horizontal="center" vertical="top"/>
      <protection locked="0"/>
    </xf>
    <xf numFmtId="0" fontId="25" fillId="37" borderId="0" xfId="53" applyFont="1" applyFill="1" applyBorder="1" applyAlignment="1" applyProtection="1">
      <alignment horizontal="left" vertical="top"/>
      <protection locked="0"/>
    </xf>
    <xf numFmtId="0" fontId="28" fillId="0" borderId="0" xfId="53" applyFont="1" applyAlignment="1" applyProtection="1">
      <alignment horizontal="center" vertical="top"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8" fillId="37" borderId="0" xfId="53" applyFont="1" applyFill="1" applyBorder="1" applyAlignment="1" applyProtection="1">
      <alignment horizontal="left" vertical="top"/>
      <protection locked="0"/>
    </xf>
    <xf numFmtId="0" fontId="26" fillId="37" borderId="53" xfId="53" applyNumberFormat="1" applyFont="1" applyFill="1" applyBorder="1" applyAlignment="1" applyProtection="1">
      <alignment horizontal="center" wrapText="1"/>
      <protection locked="0"/>
    </xf>
    <xf numFmtId="0" fontId="27" fillId="37" borderId="53" xfId="53" applyNumberFormat="1" applyFont="1" applyFill="1" applyBorder="1" applyAlignment="1" applyProtection="1">
      <alignment horizontal="center" wrapText="1"/>
      <protection locked="0"/>
    </xf>
    <xf numFmtId="0" fontId="19" fillId="0" borderId="0" xfId="53" applyFont="1" applyAlignment="1">
      <alignment horizontal="center"/>
      <protection/>
    </xf>
    <xf numFmtId="0" fontId="20" fillId="0" borderId="0" xfId="53" applyFont="1" applyAlignment="1" applyProtection="1">
      <alignment horizontal="center" vertical="center" wrapText="1"/>
      <protection locked="0"/>
    </xf>
    <xf numFmtId="0" fontId="19" fillId="0" borderId="0" xfId="53" applyFont="1" applyAlignment="1" applyProtection="1">
      <alignment horizontal="center" vertical="center"/>
      <protection locked="0"/>
    </xf>
    <xf numFmtId="0" fontId="21" fillId="0" borderId="0" xfId="53" applyFont="1" applyAlignment="1">
      <alignment horizontal="center"/>
      <protection/>
    </xf>
    <xf numFmtId="0" fontId="19" fillId="0" borderId="0" xfId="53" applyFont="1" applyAlignment="1" applyProtection="1">
      <alignment horizontal="center" vertical="center" wrapText="1"/>
      <protection locked="0"/>
    </xf>
    <xf numFmtId="0" fontId="22" fillId="0" borderId="0" xfId="53" applyFont="1" applyAlignment="1" applyProtection="1">
      <alignment horizontal="left" wrapText="1"/>
      <protection locked="0"/>
    </xf>
    <xf numFmtId="0" fontId="7" fillId="0" borderId="0" xfId="53">
      <alignment/>
      <protection/>
    </xf>
    <xf numFmtId="0" fontId="23" fillId="0" borderId="53" xfId="53" applyNumberFormat="1" applyFont="1" applyBorder="1" applyAlignment="1" applyProtection="1">
      <alignment horizontal="center"/>
      <protection locked="0"/>
    </xf>
    <xf numFmtId="0" fontId="19" fillId="0" borderId="53" xfId="53" applyNumberFormat="1" applyFont="1" applyBorder="1" applyAlignment="1" applyProtection="1">
      <alignment horizontal="center" vertical="center"/>
      <protection locked="0"/>
    </xf>
    <xf numFmtId="0" fontId="24" fillId="0" borderId="0" xfId="53" applyFont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view="pageBreakPreview" zoomScaleSheetLayoutView="100" zoomScalePageLayoutView="0" workbookViewId="0" topLeftCell="A1">
      <selection activeCell="P64" sqref="P64"/>
    </sheetView>
  </sheetViews>
  <sheetFormatPr defaultColWidth="9.140625" defaultRowHeight="15"/>
  <cols>
    <col min="1" max="1" width="11.8515625" style="0" customWidth="1"/>
    <col min="2" max="2" width="23.57421875" style="0" customWidth="1"/>
    <col min="3" max="3" width="11.140625" style="0" customWidth="1"/>
    <col min="4" max="4" width="6.57421875" style="0" customWidth="1"/>
    <col min="5" max="5" width="4.8515625" style="0" customWidth="1"/>
    <col min="6" max="6" width="6.8515625" style="0" customWidth="1"/>
    <col min="7" max="7" width="5.00390625" style="0" customWidth="1"/>
    <col min="8" max="8" width="5.00390625" style="5" customWidth="1"/>
    <col min="9" max="9" width="8.00390625" style="0" customWidth="1"/>
    <col min="10" max="10" width="6.8515625" style="0" customWidth="1"/>
    <col min="11" max="11" width="6.421875" style="0" customWidth="1"/>
    <col min="12" max="12" width="6.28125" style="0" customWidth="1"/>
    <col min="13" max="13" width="6.421875" style="0" customWidth="1"/>
    <col min="14" max="15" width="7.00390625" style="0" customWidth="1"/>
  </cols>
  <sheetData>
    <row r="1" spans="1:17" ht="15.75">
      <c r="A1" s="155" t="s">
        <v>132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5"/>
      <c r="Q1" s="5"/>
    </row>
    <row r="2" spans="1:19" ht="32.25" customHeight="1" thickBot="1">
      <c r="A2" s="176" t="s">
        <v>133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48"/>
      <c r="Q2" s="148"/>
      <c r="R2" s="148"/>
      <c r="S2" s="148"/>
    </row>
    <row r="3" spans="1:19" ht="15" customHeight="1">
      <c r="A3" s="157" t="s">
        <v>0</v>
      </c>
      <c r="B3" s="173" t="s">
        <v>1</v>
      </c>
      <c r="C3" s="173" t="s">
        <v>2</v>
      </c>
      <c r="D3" s="159" t="s">
        <v>3</v>
      </c>
      <c r="E3" s="160"/>
      <c r="F3" s="160"/>
      <c r="G3" s="160"/>
      <c r="H3" s="160"/>
      <c r="I3" s="160"/>
      <c r="J3" s="159" t="s">
        <v>5</v>
      </c>
      <c r="K3" s="160"/>
      <c r="L3" s="160"/>
      <c r="M3" s="160"/>
      <c r="N3" s="160"/>
      <c r="O3" s="185"/>
      <c r="P3" s="148"/>
      <c r="Q3" s="148"/>
      <c r="R3" s="148"/>
      <c r="S3" s="148"/>
    </row>
    <row r="4" spans="1:19" ht="15.75" thickBot="1">
      <c r="A4" s="157"/>
      <c r="B4" s="174"/>
      <c r="C4" s="174"/>
      <c r="D4" s="161" t="s">
        <v>4</v>
      </c>
      <c r="E4" s="162"/>
      <c r="F4" s="163"/>
      <c r="G4" s="163"/>
      <c r="H4" s="163"/>
      <c r="I4" s="163"/>
      <c r="J4" s="186"/>
      <c r="K4" s="187"/>
      <c r="L4" s="187"/>
      <c r="M4" s="187"/>
      <c r="N4" s="187"/>
      <c r="O4" s="188"/>
      <c r="P4" s="148"/>
      <c r="Q4" s="148"/>
      <c r="R4" s="148"/>
      <c r="S4" s="148"/>
    </row>
    <row r="5" spans="1:19" ht="30" customHeight="1" thickBot="1">
      <c r="A5" s="157"/>
      <c r="B5" s="174"/>
      <c r="C5" s="174"/>
      <c r="D5" s="203" t="s">
        <v>6</v>
      </c>
      <c r="E5" s="203" t="s">
        <v>7</v>
      </c>
      <c r="F5" s="166" t="s">
        <v>8</v>
      </c>
      <c r="G5" s="167"/>
      <c r="H5" s="167"/>
      <c r="I5" s="167"/>
      <c r="J5" s="164" t="s">
        <v>9</v>
      </c>
      <c r="K5" s="169"/>
      <c r="L5" s="164" t="s">
        <v>10</v>
      </c>
      <c r="M5" s="169"/>
      <c r="N5" s="164" t="s">
        <v>11</v>
      </c>
      <c r="O5" s="165"/>
      <c r="P5" s="148"/>
      <c r="Q5" s="148"/>
      <c r="R5" s="148"/>
      <c r="S5" s="148"/>
    </row>
    <row r="6" spans="1:19" ht="67.5" customHeight="1" thickBot="1">
      <c r="A6" s="157"/>
      <c r="B6" s="174"/>
      <c r="C6" s="174"/>
      <c r="D6" s="204"/>
      <c r="E6" s="204"/>
      <c r="F6" s="170" t="s">
        <v>12</v>
      </c>
      <c r="G6" s="166" t="s">
        <v>13</v>
      </c>
      <c r="H6" s="167"/>
      <c r="I6" s="172"/>
      <c r="J6" s="166" t="s">
        <v>141</v>
      </c>
      <c r="K6" s="167"/>
      <c r="L6" s="167"/>
      <c r="M6" s="167"/>
      <c r="N6" s="167"/>
      <c r="O6" s="168"/>
      <c r="P6" s="148"/>
      <c r="Q6" s="148"/>
      <c r="R6" s="148"/>
      <c r="S6" s="148"/>
    </row>
    <row r="7" spans="1:19" ht="151.5" customHeight="1" thickBot="1">
      <c r="A7" s="158"/>
      <c r="B7" s="175"/>
      <c r="C7" s="175"/>
      <c r="D7" s="204"/>
      <c r="E7" s="204"/>
      <c r="F7" s="171"/>
      <c r="G7" s="12" t="s">
        <v>15</v>
      </c>
      <c r="H7" s="12" t="s">
        <v>86</v>
      </c>
      <c r="I7" s="12" t="s">
        <v>140</v>
      </c>
      <c r="J7" s="13" t="s">
        <v>16</v>
      </c>
      <c r="K7" s="13" t="s">
        <v>17</v>
      </c>
      <c r="L7" s="13" t="s">
        <v>18</v>
      </c>
      <c r="M7" s="13" t="s">
        <v>19</v>
      </c>
      <c r="N7" s="13" t="s">
        <v>20</v>
      </c>
      <c r="O7" s="13" t="s">
        <v>21</v>
      </c>
      <c r="P7" s="148"/>
      <c r="Q7" s="148"/>
      <c r="R7" s="148"/>
      <c r="S7" s="148"/>
    </row>
    <row r="8" spans="1:19" ht="15">
      <c r="A8" s="8" t="s">
        <v>22</v>
      </c>
      <c r="B8" s="8" t="s">
        <v>23</v>
      </c>
      <c r="C8" s="9">
        <v>3</v>
      </c>
      <c r="D8" s="10">
        <v>5</v>
      </c>
      <c r="E8" s="11">
        <v>6</v>
      </c>
      <c r="F8" s="14">
        <v>7</v>
      </c>
      <c r="G8" s="11">
        <v>8</v>
      </c>
      <c r="H8" s="11">
        <v>9</v>
      </c>
      <c r="I8" s="11">
        <v>10</v>
      </c>
      <c r="J8" s="11">
        <v>11</v>
      </c>
      <c r="K8" s="11">
        <v>12</v>
      </c>
      <c r="L8" s="11">
        <v>13</v>
      </c>
      <c r="M8" s="11">
        <v>14</v>
      </c>
      <c r="N8" s="11">
        <v>15</v>
      </c>
      <c r="O8" s="11">
        <v>16</v>
      </c>
      <c r="P8" s="148"/>
      <c r="Q8" s="148"/>
      <c r="R8" s="148"/>
      <c r="S8" s="148"/>
    </row>
    <row r="9" spans="1:19" ht="24.75">
      <c r="A9" s="15" t="s">
        <v>24</v>
      </c>
      <c r="B9" s="16" t="s">
        <v>25</v>
      </c>
      <c r="C9" s="17"/>
      <c r="D9" s="117">
        <f>D10+D19+D23</f>
        <v>2052</v>
      </c>
      <c r="E9" s="15"/>
      <c r="F9" s="15">
        <f>F10+F19+F23</f>
        <v>2052</v>
      </c>
      <c r="G9" s="18"/>
      <c r="H9" s="18"/>
      <c r="I9" s="19"/>
      <c r="J9" s="107">
        <f>J10+J19+J23</f>
        <v>514</v>
      </c>
      <c r="K9" s="107">
        <f>K10+K19+K23</f>
        <v>608</v>
      </c>
      <c r="L9" s="107">
        <f>L10+L19+L23</f>
        <v>445</v>
      </c>
      <c r="M9" s="107">
        <f>M10+M19+M23</f>
        <v>485</v>
      </c>
      <c r="N9" s="107">
        <f>N10+N19+N23</f>
        <v>0</v>
      </c>
      <c r="O9" s="107">
        <f>O10+O19+O23</f>
        <v>0</v>
      </c>
      <c r="P9" s="149"/>
      <c r="Q9" s="148"/>
      <c r="R9" s="148"/>
      <c r="S9" s="148"/>
    </row>
    <row r="10" spans="1:19" s="5" customFormat="1" ht="25.5" thickBot="1">
      <c r="A10" s="15"/>
      <c r="B10" s="16" t="s">
        <v>77</v>
      </c>
      <c r="C10" s="120"/>
      <c r="D10" s="15">
        <f>SUM(D11:D18)</f>
        <v>1435</v>
      </c>
      <c r="E10" s="15">
        <f>SUM(E11:E18)</f>
        <v>0</v>
      </c>
      <c r="F10" s="15">
        <f aca="true" t="shared" si="0" ref="F10:O10">SUM(F11:F18)</f>
        <v>1435</v>
      </c>
      <c r="G10" s="15">
        <f t="shared" si="0"/>
        <v>1096</v>
      </c>
      <c r="H10" s="15">
        <f t="shared" si="0"/>
        <v>0</v>
      </c>
      <c r="I10" s="15">
        <f t="shared" si="0"/>
        <v>0</v>
      </c>
      <c r="J10" s="15">
        <f t="shared" si="0"/>
        <v>366</v>
      </c>
      <c r="K10" s="15">
        <f t="shared" si="0"/>
        <v>420</v>
      </c>
      <c r="L10" s="15">
        <f t="shared" si="0"/>
        <v>279</v>
      </c>
      <c r="M10" s="15">
        <f t="shared" si="0"/>
        <v>370</v>
      </c>
      <c r="N10" s="15">
        <f t="shared" si="0"/>
        <v>0</v>
      </c>
      <c r="O10" s="15">
        <f t="shared" si="0"/>
        <v>0</v>
      </c>
      <c r="P10" s="149"/>
      <c r="Q10" s="148"/>
      <c r="R10" s="148"/>
      <c r="S10" s="148"/>
    </row>
    <row r="11" spans="1:19" ht="15.75" thickBot="1">
      <c r="A11" s="20" t="s">
        <v>26</v>
      </c>
      <c r="B11" s="21" t="s">
        <v>27</v>
      </c>
      <c r="C11" s="23" t="s">
        <v>95</v>
      </c>
      <c r="D11" s="109">
        <f aca="true" t="shared" si="1" ref="D11:D54">SUM(F11+E11)</f>
        <v>186</v>
      </c>
      <c r="E11" s="24">
        <v>0</v>
      </c>
      <c r="F11" s="106">
        <f>SUM(J11:O11)</f>
        <v>186</v>
      </c>
      <c r="G11" s="24">
        <v>148</v>
      </c>
      <c r="H11" s="24"/>
      <c r="I11" s="24"/>
      <c r="J11" s="25">
        <v>51</v>
      </c>
      <c r="K11" s="26">
        <v>45</v>
      </c>
      <c r="L11" s="27">
        <v>34</v>
      </c>
      <c r="M11" s="26">
        <v>56</v>
      </c>
      <c r="N11" s="28">
        <v>0</v>
      </c>
      <c r="O11" s="24">
        <v>0</v>
      </c>
      <c r="P11" s="149"/>
      <c r="Q11" s="148"/>
      <c r="R11" s="148"/>
      <c r="S11" s="148"/>
    </row>
    <row r="12" spans="1:19" ht="15.75" thickBot="1">
      <c r="A12" s="20" t="s">
        <v>29</v>
      </c>
      <c r="B12" s="29" t="s">
        <v>28</v>
      </c>
      <c r="C12" s="22" t="s">
        <v>96</v>
      </c>
      <c r="D12" s="109">
        <f t="shared" si="1"/>
        <v>222</v>
      </c>
      <c r="E12" s="24">
        <v>0</v>
      </c>
      <c r="F12" s="106">
        <f aca="true" t="shared" si="2" ref="F12:F54">SUM(J12:O12)</f>
        <v>222</v>
      </c>
      <c r="G12" s="24">
        <v>174</v>
      </c>
      <c r="H12" s="24"/>
      <c r="I12" s="24"/>
      <c r="J12" s="30">
        <v>60</v>
      </c>
      <c r="K12" s="30">
        <v>61</v>
      </c>
      <c r="L12" s="30">
        <v>52</v>
      </c>
      <c r="M12" s="31">
        <v>49</v>
      </c>
      <c r="N12" s="32">
        <v>0</v>
      </c>
      <c r="O12" s="24">
        <v>0</v>
      </c>
      <c r="P12" s="149"/>
      <c r="Q12" s="148"/>
      <c r="R12" s="148"/>
      <c r="S12" s="148"/>
    </row>
    <row r="13" spans="1:19" s="1" customFormat="1" ht="15.75" thickBot="1">
      <c r="A13" s="33" t="s">
        <v>31</v>
      </c>
      <c r="B13" s="29" t="s">
        <v>30</v>
      </c>
      <c r="C13" s="34" t="s">
        <v>97</v>
      </c>
      <c r="D13" s="109">
        <f t="shared" si="1"/>
        <v>186</v>
      </c>
      <c r="E13" s="24">
        <v>0</v>
      </c>
      <c r="F13" s="106">
        <f t="shared" si="2"/>
        <v>186</v>
      </c>
      <c r="G13" s="24">
        <v>171</v>
      </c>
      <c r="H13" s="24"/>
      <c r="I13" s="24"/>
      <c r="J13" s="30">
        <v>34</v>
      </c>
      <c r="K13" s="30">
        <v>63</v>
      </c>
      <c r="L13" s="30">
        <v>34</v>
      </c>
      <c r="M13" s="35">
        <v>55</v>
      </c>
      <c r="N13" s="30">
        <v>0</v>
      </c>
      <c r="O13" s="36">
        <v>0</v>
      </c>
      <c r="P13" s="149"/>
      <c r="Q13" s="148"/>
      <c r="R13" s="148"/>
      <c r="S13" s="148"/>
    </row>
    <row r="14" spans="1:19" s="1" customFormat="1" ht="15.75" thickBot="1">
      <c r="A14" s="37" t="s">
        <v>32</v>
      </c>
      <c r="B14" s="38" t="s">
        <v>93</v>
      </c>
      <c r="C14" s="39" t="s">
        <v>98</v>
      </c>
      <c r="D14" s="109">
        <f t="shared" si="1"/>
        <v>321</v>
      </c>
      <c r="E14" s="24">
        <v>0</v>
      </c>
      <c r="F14" s="106">
        <f t="shared" si="2"/>
        <v>321</v>
      </c>
      <c r="G14" s="24">
        <v>268</v>
      </c>
      <c r="H14" s="24"/>
      <c r="I14" s="24"/>
      <c r="J14" s="30">
        <v>68</v>
      </c>
      <c r="K14" s="40">
        <v>76</v>
      </c>
      <c r="L14" s="30">
        <v>65</v>
      </c>
      <c r="M14" s="30">
        <v>112</v>
      </c>
      <c r="N14" s="41">
        <v>0</v>
      </c>
      <c r="O14" s="42">
        <v>0</v>
      </c>
      <c r="P14" s="149"/>
      <c r="Q14" s="148"/>
      <c r="R14" s="148"/>
      <c r="S14" s="148"/>
    </row>
    <row r="15" spans="1:19" s="1" customFormat="1" ht="15.75" thickBot="1">
      <c r="A15" s="37" t="s">
        <v>34</v>
      </c>
      <c r="B15" s="29" t="s">
        <v>33</v>
      </c>
      <c r="C15" s="22" t="s">
        <v>99</v>
      </c>
      <c r="D15" s="109">
        <f t="shared" si="1"/>
        <v>205</v>
      </c>
      <c r="E15" s="24">
        <v>0</v>
      </c>
      <c r="F15" s="106">
        <f t="shared" si="2"/>
        <v>205</v>
      </c>
      <c r="G15" s="24">
        <v>181</v>
      </c>
      <c r="H15" s="24"/>
      <c r="I15" s="24"/>
      <c r="J15" s="30">
        <v>51</v>
      </c>
      <c r="K15" s="30">
        <v>53</v>
      </c>
      <c r="L15" s="43">
        <v>60</v>
      </c>
      <c r="M15" s="30">
        <v>41</v>
      </c>
      <c r="N15" s="44">
        <v>0</v>
      </c>
      <c r="O15" s="42">
        <v>0</v>
      </c>
      <c r="P15" s="149"/>
      <c r="Q15" s="7"/>
      <c r="R15" s="7"/>
      <c r="S15" s="148"/>
    </row>
    <row r="16" spans="1:19" s="1" customFormat="1" ht="15.75" thickBot="1">
      <c r="A16" s="37" t="s">
        <v>36</v>
      </c>
      <c r="B16" s="29" t="s">
        <v>35</v>
      </c>
      <c r="C16" s="22" t="s">
        <v>100</v>
      </c>
      <c r="D16" s="109">
        <f t="shared" si="1"/>
        <v>171</v>
      </c>
      <c r="E16" s="24">
        <v>0</v>
      </c>
      <c r="F16" s="106">
        <f t="shared" si="2"/>
        <v>171</v>
      </c>
      <c r="G16" s="24">
        <v>10</v>
      </c>
      <c r="H16" s="24"/>
      <c r="I16" s="24"/>
      <c r="J16" s="25">
        <v>34</v>
      </c>
      <c r="K16" s="30">
        <v>46</v>
      </c>
      <c r="L16" s="44">
        <v>34</v>
      </c>
      <c r="M16" s="43">
        <v>57</v>
      </c>
      <c r="N16" s="44">
        <v>0</v>
      </c>
      <c r="O16" s="42">
        <v>0</v>
      </c>
      <c r="P16" s="149"/>
      <c r="Q16" s="148"/>
      <c r="R16" s="148"/>
      <c r="S16" s="148"/>
    </row>
    <row r="17" spans="1:19" s="1" customFormat="1" ht="25.5" thickBot="1">
      <c r="A17" s="37" t="s">
        <v>38</v>
      </c>
      <c r="B17" s="21" t="s">
        <v>37</v>
      </c>
      <c r="C17" s="22" t="s">
        <v>94</v>
      </c>
      <c r="D17" s="109">
        <f t="shared" si="1"/>
        <v>108</v>
      </c>
      <c r="E17" s="24">
        <v>0</v>
      </c>
      <c r="F17" s="106">
        <f t="shared" si="2"/>
        <v>108</v>
      </c>
      <c r="G17" s="24">
        <f>F17-I17</f>
        <v>108</v>
      </c>
      <c r="H17" s="24"/>
      <c r="I17" s="24"/>
      <c r="J17" s="30">
        <v>68</v>
      </c>
      <c r="K17" s="30">
        <v>40</v>
      </c>
      <c r="L17" s="32">
        <v>0</v>
      </c>
      <c r="M17" s="32">
        <v>0</v>
      </c>
      <c r="N17" s="32">
        <v>0</v>
      </c>
      <c r="O17" s="24">
        <v>0</v>
      </c>
      <c r="P17" s="149"/>
      <c r="Q17" s="148"/>
      <c r="R17" s="148"/>
      <c r="S17" s="148"/>
    </row>
    <row r="18" spans="1:19" s="1" customFormat="1" ht="15.75" thickBot="1">
      <c r="A18" s="37" t="s">
        <v>83</v>
      </c>
      <c r="B18" s="29" t="s">
        <v>41</v>
      </c>
      <c r="C18" s="45" t="s">
        <v>94</v>
      </c>
      <c r="D18" s="109">
        <f t="shared" si="1"/>
        <v>36</v>
      </c>
      <c r="E18" s="24">
        <v>0</v>
      </c>
      <c r="F18" s="106">
        <f t="shared" si="2"/>
        <v>36</v>
      </c>
      <c r="G18" s="24">
        <f>F18-I18</f>
        <v>36</v>
      </c>
      <c r="H18" s="24"/>
      <c r="I18" s="24"/>
      <c r="J18" s="44">
        <v>0</v>
      </c>
      <c r="K18" s="30">
        <v>36</v>
      </c>
      <c r="L18" s="46">
        <v>0</v>
      </c>
      <c r="M18" s="46">
        <v>0</v>
      </c>
      <c r="N18" s="46">
        <v>0</v>
      </c>
      <c r="O18" s="24">
        <v>0</v>
      </c>
      <c r="P18" s="149"/>
      <c r="Q18" s="148"/>
      <c r="R18" s="148"/>
      <c r="S18" s="148"/>
    </row>
    <row r="19" spans="1:19" ht="37.5" thickBot="1">
      <c r="A19" s="47"/>
      <c r="B19" s="48" t="s">
        <v>78</v>
      </c>
      <c r="C19" s="49"/>
      <c r="D19" s="50">
        <f>SUM(D20:D22)</f>
        <v>545</v>
      </c>
      <c r="E19" s="50">
        <f>SUM(E20:E22)</f>
        <v>0</v>
      </c>
      <c r="F19" s="50">
        <f aca="true" t="shared" si="3" ref="F19:O19">SUM(F20:F22)</f>
        <v>545</v>
      </c>
      <c r="G19" s="50">
        <f t="shared" si="3"/>
        <v>445</v>
      </c>
      <c r="H19" s="50">
        <f t="shared" si="3"/>
        <v>20</v>
      </c>
      <c r="I19" s="50">
        <f t="shared" si="3"/>
        <v>0</v>
      </c>
      <c r="J19" s="50">
        <f t="shared" si="3"/>
        <v>112</v>
      </c>
      <c r="K19" s="50">
        <f t="shared" si="3"/>
        <v>152</v>
      </c>
      <c r="L19" s="50">
        <f t="shared" si="3"/>
        <v>166</v>
      </c>
      <c r="M19" s="50">
        <f t="shared" si="3"/>
        <v>115</v>
      </c>
      <c r="N19" s="50">
        <f t="shared" si="3"/>
        <v>0</v>
      </c>
      <c r="O19" s="50">
        <f t="shared" si="3"/>
        <v>0</v>
      </c>
      <c r="P19" s="149"/>
      <c r="Q19" s="148"/>
      <c r="R19" s="148"/>
      <c r="S19" s="148"/>
    </row>
    <row r="20" spans="1:19" s="1" customFormat="1" ht="15.75" thickBot="1">
      <c r="A20" s="33" t="s">
        <v>40</v>
      </c>
      <c r="B20" s="21" t="s">
        <v>80</v>
      </c>
      <c r="C20" s="45" t="s">
        <v>96</v>
      </c>
      <c r="D20" s="109">
        <f t="shared" si="1"/>
        <v>158</v>
      </c>
      <c r="E20" s="24">
        <v>0</v>
      </c>
      <c r="F20" s="106">
        <f t="shared" si="2"/>
        <v>158</v>
      </c>
      <c r="G20" s="24">
        <f>F20-I20</f>
        <v>158</v>
      </c>
      <c r="H20" s="24"/>
      <c r="I20" s="46"/>
      <c r="J20" s="51">
        <v>34</v>
      </c>
      <c r="K20" s="51">
        <v>31</v>
      </c>
      <c r="L20" s="30">
        <v>51</v>
      </c>
      <c r="M20" s="32">
        <v>42</v>
      </c>
      <c r="N20" s="46">
        <v>0</v>
      </c>
      <c r="O20" s="24">
        <v>0</v>
      </c>
      <c r="P20" s="149"/>
      <c r="Q20" s="148"/>
      <c r="R20" s="148"/>
      <c r="S20" s="148"/>
    </row>
    <row r="21" spans="1:19" s="1" customFormat="1" ht="15.75" thickBot="1">
      <c r="A21" s="37" t="s">
        <v>39</v>
      </c>
      <c r="B21" s="21" t="s">
        <v>91</v>
      </c>
      <c r="C21" s="45" t="s">
        <v>95</v>
      </c>
      <c r="D21" s="109">
        <f t="shared" si="1"/>
        <v>216</v>
      </c>
      <c r="E21" s="24">
        <v>0</v>
      </c>
      <c r="F21" s="106">
        <f t="shared" si="2"/>
        <v>216</v>
      </c>
      <c r="G21" s="24">
        <v>196</v>
      </c>
      <c r="H21" s="24">
        <v>20</v>
      </c>
      <c r="I21" s="24"/>
      <c r="J21" s="51">
        <v>44</v>
      </c>
      <c r="K21" s="52">
        <v>50</v>
      </c>
      <c r="L21" s="30">
        <v>49</v>
      </c>
      <c r="M21" s="30">
        <v>73</v>
      </c>
      <c r="N21" s="32">
        <v>0</v>
      </c>
      <c r="O21" s="24">
        <v>0</v>
      </c>
      <c r="P21" s="149"/>
      <c r="Q21" s="148"/>
      <c r="R21" s="148"/>
      <c r="S21" s="148"/>
    </row>
    <row r="22" spans="1:19" s="1" customFormat="1" ht="15.75" thickBot="1">
      <c r="A22" s="37" t="s">
        <v>84</v>
      </c>
      <c r="B22" s="21" t="s">
        <v>92</v>
      </c>
      <c r="C22" s="45" t="s">
        <v>101</v>
      </c>
      <c r="D22" s="109">
        <f t="shared" si="1"/>
        <v>171</v>
      </c>
      <c r="E22" s="24">
        <v>0</v>
      </c>
      <c r="F22" s="106">
        <f t="shared" si="2"/>
        <v>171</v>
      </c>
      <c r="G22" s="24">
        <v>91</v>
      </c>
      <c r="H22" s="24"/>
      <c r="I22" s="24"/>
      <c r="J22" s="51">
        <v>34</v>
      </c>
      <c r="K22" s="42">
        <v>71</v>
      </c>
      <c r="L22" s="30">
        <v>66</v>
      </c>
      <c r="M22" s="32">
        <v>0</v>
      </c>
      <c r="N22" s="32">
        <v>0</v>
      </c>
      <c r="O22" s="42">
        <v>0</v>
      </c>
      <c r="P22" s="149"/>
      <c r="Q22" s="148"/>
      <c r="R22" s="148"/>
      <c r="S22" s="148"/>
    </row>
    <row r="23" spans="1:19" s="1" customFormat="1" ht="63" customHeight="1" thickBot="1">
      <c r="A23" s="53"/>
      <c r="B23" s="54" t="s">
        <v>79</v>
      </c>
      <c r="C23" s="55"/>
      <c r="D23" s="109">
        <f t="shared" si="1"/>
        <v>72</v>
      </c>
      <c r="E23" s="54">
        <v>0</v>
      </c>
      <c r="F23" s="106">
        <f t="shared" si="2"/>
        <v>72</v>
      </c>
      <c r="G23" s="54">
        <v>0</v>
      </c>
      <c r="H23" s="54"/>
      <c r="I23" s="54">
        <f aca="true" t="shared" si="4" ref="I23:O23">SUM(I24:I25)</f>
        <v>0</v>
      </c>
      <c r="J23" s="54">
        <f t="shared" si="4"/>
        <v>36</v>
      </c>
      <c r="K23" s="54">
        <f t="shared" si="4"/>
        <v>36</v>
      </c>
      <c r="L23" s="54">
        <f t="shared" si="4"/>
        <v>0</v>
      </c>
      <c r="M23" s="54">
        <f t="shared" si="4"/>
        <v>0</v>
      </c>
      <c r="N23" s="54">
        <f t="shared" si="4"/>
        <v>0</v>
      </c>
      <c r="O23" s="54">
        <f t="shared" si="4"/>
        <v>0</v>
      </c>
      <c r="P23" s="150"/>
      <c r="Q23" s="148"/>
      <c r="R23" s="148"/>
      <c r="S23" s="148"/>
    </row>
    <row r="24" spans="1:19" s="1" customFormat="1" ht="15.75" customHeight="1" thickBot="1">
      <c r="A24" s="20" t="s">
        <v>85</v>
      </c>
      <c r="B24" s="21" t="s">
        <v>81</v>
      </c>
      <c r="C24" s="22" t="s">
        <v>102</v>
      </c>
      <c r="D24" s="109">
        <f t="shared" si="1"/>
        <v>72</v>
      </c>
      <c r="E24" s="24">
        <v>0</v>
      </c>
      <c r="F24" s="106">
        <f t="shared" si="2"/>
        <v>72</v>
      </c>
      <c r="G24" s="24">
        <v>0</v>
      </c>
      <c r="H24" s="24"/>
      <c r="I24" s="24"/>
      <c r="J24" s="36">
        <v>36</v>
      </c>
      <c r="K24" s="40">
        <v>36</v>
      </c>
      <c r="L24" s="36">
        <v>0</v>
      </c>
      <c r="M24" s="36">
        <v>0</v>
      </c>
      <c r="N24" s="56">
        <v>0</v>
      </c>
      <c r="O24" s="57">
        <v>0</v>
      </c>
      <c r="P24" s="150"/>
      <c r="Q24" s="148"/>
      <c r="R24" s="148"/>
      <c r="S24" s="148"/>
    </row>
    <row r="25" spans="1:19" s="5" customFormat="1" ht="15.75" customHeight="1" thickBot="1">
      <c r="A25" s="20"/>
      <c r="B25" s="21" t="s">
        <v>82</v>
      </c>
      <c r="C25" s="22"/>
      <c r="D25" s="109">
        <f t="shared" si="1"/>
        <v>0</v>
      </c>
      <c r="E25" s="24">
        <v>0</v>
      </c>
      <c r="F25" s="106">
        <f t="shared" si="2"/>
        <v>0</v>
      </c>
      <c r="G25" s="24"/>
      <c r="H25" s="24"/>
      <c r="I25" s="24"/>
      <c r="J25" s="108">
        <v>0</v>
      </c>
      <c r="K25" s="58">
        <v>0</v>
      </c>
      <c r="L25" s="51">
        <v>0</v>
      </c>
      <c r="M25" s="59">
        <v>0</v>
      </c>
      <c r="N25" s="58">
        <v>0</v>
      </c>
      <c r="O25" s="119">
        <v>0</v>
      </c>
      <c r="P25" s="148"/>
      <c r="Q25" s="148"/>
      <c r="R25" s="148"/>
      <c r="S25" s="148"/>
    </row>
    <row r="26" spans="1:19" ht="25.5" thickBot="1">
      <c r="A26" s="60" t="s">
        <v>42</v>
      </c>
      <c r="B26" s="54" t="s">
        <v>43</v>
      </c>
      <c r="C26" s="61"/>
      <c r="D26" s="54">
        <f>SUM(D27:D36)</f>
        <v>419</v>
      </c>
      <c r="E26" s="54">
        <f>SUM(E27:E36)</f>
        <v>59</v>
      </c>
      <c r="F26" s="54">
        <f aca="true" t="shared" si="5" ref="F26:O26">SUM(F27:F36)</f>
        <v>360</v>
      </c>
      <c r="G26" s="54">
        <f t="shared" si="5"/>
        <v>171</v>
      </c>
      <c r="H26" s="54">
        <f t="shared" si="5"/>
        <v>97</v>
      </c>
      <c r="I26" s="54">
        <f t="shared" si="5"/>
        <v>189</v>
      </c>
      <c r="J26" s="54">
        <f t="shared" si="5"/>
        <v>98</v>
      </c>
      <c r="K26" s="54">
        <f t="shared" si="5"/>
        <v>88</v>
      </c>
      <c r="L26" s="54">
        <f t="shared" si="5"/>
        <v>0</v>
      </c>
      <c r="M26" s="54">
        <f t="shared" si="5"/>
        <v>0</v>
      </c>
      <c r="N26" s="54">
        <f t="shared" si="5"/>
        <v>84</v>
      </c>
      <c r="O26" s="54">
        <f t="shared" si="5"/>
        <v>90</v>
      </c>
      <c r="P26" s="148"/>
      <c r="Q26" s="148"/>
      <c r="R26" s="148"/>
      <c r="S26" s="148"/>
    </row>
    <row r="27" spans="1:19" s="1" customFormat="1" ht="15.75" thickBot="1">
      <c r="A27" s="62" t="s">
        <v>44</v>
      </c>
      <c r="B27" s="63" t="s">
        <v>108</v>
      </c>
      <c r="C27" s="64" t="s">
        <v>103</v>
      </c>
      <c r="D27" s="109">
        <f t="shared" si="1"/>
        <v>43</v>
      </c>
      <c r="E27" s="65">
        <v>7</v>
      </c>
      <c r="F27" s="106">
        <f t="shared" si="2"/>
        <v>36</v>
      </c>
      <c r="G27" s="65">
        <f aca="true" t="shared" si="6" ref="G27:G36">F27-I27</f>
        <v>14</v>
      </c>
      <c r="H27" s="66" t="s">
        <v>124</v>
      </c>
      <c r="I27" s="24">
        <v>22</v>
      </c>
      <c r="J27" s="30">
        <v>17</v>
      </c>
      <c r="K27" s="30">
        <v>19</v>
      </c>
      <c r="L27" s="30">
        <v>0</v>
      </c>
      <c r="M27" s="30">
        <v>0</v>
      </c>
      <c r="N27" s="30">
        <v>0</v>
      </c>
      <c r="O27" s="30">
        <v>0</v>
      </c>
      <c r="P27" s="148"/>
      <c r="Q27" s="148"/>
      <c r="R27" s="148"/>
      <c r="S27" s="148"/>
    </row>
    <row r="28" spans="1:19" s="1" customFormat="1" ht="16.5" customHeight="1" thickBot="1">
      <c r="A28" s="67" t="s">
        <v>45</v>
      </c>
      <c r="B28" s="63" t="s">
        <v>109</v>
      </c>
      <c r="C28" s="64" t="s">
        <v>103</v>
      </c>
      <c r="D28" s="109">
        <f t="shared" si="1"/>
        <v>43</v>
      </c>
      <c r="E28" s="65">
        <v>7</v>
      </c>
      <c r="F28" s="106">
        <f t="shared" si="2"/>
        <v>36</v>
      </c>
      <c r="G28" s="65">
        <f t="shared" si="6"/>
        <v>18</v>
      </c>
      <c r="H28" s="65">
        <v>18</v>
      </c>
      <c r="I28" s="24">
        <v>18</v>
      </c>
      <c r="J28" s="30">
        <v>17</v>
      </c>
      <c r="K28" s="30">
        <v>19</v>
      </c>
      <c r="L28" s="30">
        <v>0</v>
      </c>
      <c r="M28" s="30">
        <v>0</v>
      </c>
      <c r="N28" s="30">
        <v>0</v>
      </c>
      <c r="O28" s="30">
        <v>0</v>
      </c>
      <c r="P28" s="148"/>
      <c r="Q28" s="148"/>
      <c r="R28" s="148"/>
      <c r="S28" s="148"/>
    </row>
    <row r="29" spans="1:19" s="5" customFormat="1" ht="16.5" customHeight="1" thickBot="1">
      <c r="A29" s="67" t="s">
        <v>46</v>
      </c>
      <c r="B29" s="63" t="s">
        <v>87</v>
      </c>
      <c r="C29" s="64" t="s">
        <v>125</v>
      </c>
      <c r="D29" s="109">
        <f t="shared" si="1"/>
        <v>38</v>
      </c>
      <c r="E29" s="65">
        <v>6</v>
      </c>
      <c r="F29" s="106">
        <f t="shared" si="2"/>
        <v>32</v>
      </c>
      <c r="G29" s="65">
        <f t="shared" si="6"/>
        <v>16</v>
      </c>
      <c r="H29" s="65">
        <v>16</v>
      </c>
      <c r="I29" s="24">
        <v>16</v>
      </c>
      <c r="J29" s="30">
        <v>32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7"/>
      <c r="Q29" s="148"/>
      <c r="R29" s="148"/>
      <c r="S29" s="148"/>
    </row>
    <row r="30" spans="1:19" s="1" customFormat="1" ht="26.25" customHeight="1" thickBot="1">
      <c r="A30" s="67" t="s">
        <v>47</v>
      </c>
      <c r="B30" s="63" t="s">
        <v>88</v>
      </c>
      <c r="C30" s="64" t="s">
        <v>102</v>
      </c>
      <c r="D30" s="109">
        <f t="shared" si="1"/>
        <v>57</v>
      </c>
      <c r="E30" s="65">
        <v>7</v>
      </c>
      <c r="F30" s="106">
        <f t="shared" si="2"/>
        <v>50</v>
      </c>
      <c r="G30" s="65">
        <v>25</v>
      </c>
      <c r="H30" s="65">
        <v>25</v>
      </c>
      <c r="I30" s="24">
        <v>25</v>
      </c>
      <c r="J30" s="30">
        <v>0</v>
      </c>
      <c r="K30" s="30">
        <v>50</v>
      </c>
      <c r="L30" s="30">
        <v>0</v>
      </c>
      <c r="M30" s="30">
        <v>0</v>
      </c>
      <c r="N30" s="30">
        <v>0</v>
      </c>
      <c r="O30" s="30">
        <v>0</v>
      </c>
      <c r="P30" s="148"/>
      <c r="Q30" s="148"/>
      <c r="R30" s="148"/>
      <c r="S30" s="148"/>
    </row>
    <row r="31" spans="1:19" s="1" customFormat="1" ht="16.5" customHeight="1" thickBot="1">
      <c r="A31" s="67" t="s">
        <v>48</v>
      </c>
      <c r="B31" s="63" t="s">
        <v>35</v>
      </c>
      <c r="C31" s="64" t="s">
        <v>126</v>
      </c>
      <c r="D31" s="109">
        <f t="shared" si="1"/>
        <v>48</v>
      </c>
      <c r="E31" s="65">
        <v>2</v>
      </c>
      <c r="F31" s="106">
        <f t="shared" si="2"/>
        <v>46</v>
      </c>
      <c r="G31" s="65">
        <f t="shared" si="6"/>
        <v>2</v>
      </c>
      <c r="H31" s="65">
        <v>0</v>
      </c>
      <c r="I31" s="24">
        <v>44</v>
      </c>
      <c r="J31" s="30">
        <v>0</v>
      </c>
      <c r="K31" s="30">
        <v>0</v>
      </c>
      <c r="L31" s="30">
        <v>0</v>
      </c>
      <c r="M31" s="30">
        <v>0</v>
      </c>
      <c r="N31" s="30">
        <v>20</v>
      </c>
      <c r="O31" s="30">
        <v>26</v>
      </c>
      <c r="P31" s="148"/>
      <c r="Q31" s="148"/>
      <c r="R31" s="148"/>
      <c r="S31" s="148"/>
    </row>
    <row r="32" spans="1:19" s="1" customFormat="1" ht="24.75" thickBot="1">
      <c r="A32" s="67" t="s">
        <v>128</v>
      </c>
      <c r="B32" s="63" t="s">
        <v>90</v>
      </c>
      <c r="C32" s="64" t="s">
        <v>106</v>
      </c>
      <c r="D32" s="109">
        <f t="shared" si="1"/>
        <v>38</v>
      </c>
      <c r="E32" s="65">
        <v>6</v>
      </c>
      <c r="F32" s="106">
        <f t="shared" si="2"/>
        <v>32</v>
      </c>
      <c r="G32" s="65">
        <f t="shared" si="6"/>
        <v>28</v>
      </c>
      <c r="H32" s="65">
        <v>4</v>
      </c>
      <c r="I32" s="24">
        <v>4</v>
      </c>
      <c r="J32" s="30">
        <v>32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48"/>
      <c r="Q32" s="148"/>
      <c r="R32" s="148"/>
      <c r="S32" s="148"/>
    </row>
    <row r="33" spans="1:19" s="1" customFormat="1" ht="15" customHeight="1" thickBot="1">
      <c r="A33" s="67" t="s">
        <v>49</v>
      </c>
      <c r="B33" s="63" t="s">
        <v>110</v>
      </c>
      <c r="C33" s="68" t="s">
        <v>143</v>
      </c>
      <c r="D33" s="109">
        <f t="shared" si="1"/>
        <v>38</v>
      </c>
      <c r="E33" s="65">
        <v>6</v>
      </c>
      <c r="F33" s="106">
        <f t="shared" si="2"/>
        <v>32</v>
      </c>
      <c r="G33" s="65">
        <f t="shared" si="6"/>
        <v>20</v>
      </c>
      <c r="H33" s="65">
        <v>12</v>
      </c>
      <c r="I33" s="24">
        <v>12</v>
      </c>
      <c r="J33" s="30">
        <v>0</v>
      </c>
      <c r="K33" s="30">
        <v>0</v>
      </c>
      <c r="L33" s="30">
        <v>0</v>
      </c>
      <c r="M33" s="30">
        <v>0</v>
      </c>
      <c r="N33" s="30">
        <v>32</v>
      </c>
      <c r="O33" s="30">
        <v>0</v>
      </c>
      <c r="P33" s="148"/>
      <c r="Q33" s="148"/>
      <c r="R33" s="148"/>
      <c r="S33" s="148"/>
    </row>
    <row r="34" spans="1:19" s="5" customFormat="1" ht="47.25" customHeight="1" thickBot="1">
      <c r="A34" s="67" t="s">
        <v>129</v>
      </c>
      <c r="B34" s="69" t="s">
        <v>131</v>
      </c>
      <c r="C34" s="68" t="s">
        <v>143</v>
      </c>
      <c r="D34" s="109">
        <f t="shared" si="1"/>
        <v>38</v>
      </c>
      <c r="E34" s="65">
        <v>6</v>
      </c>
      <c r="F34" s="106">
        <f t="shared" si="2"/>
        <v>32</v>
      </c>
      <c r="G34" s="65">
        <f t="shared" si="6"/>
        <v>26</v>
      </c>
      <c r="H34" s="65">
        <v>6</v>
      </c>
      <c r="I34" s="24">
        <v>6</v>
      </c>
      <c r="J34" s="30">
        <v>0</v>
      </c>
      <c r="K34" s="30">
        <v>0</v>
      </c>
      <c r="L34" s="30">
        <v>0</v>
      </c>
      <c r="M34" s="30">
        <v>0</v>
      </c>
      <c r="N34" s="30">
        <v>32</v>
      </c>
      <c r="O34" s="30">
        <v>0</v>
      </c>
      <c r="P34" s="148"/>
      <c r="Q34" s="148"/>
      <c r="R34" s="148"/>
      <c r="S34" s="148"/>
    </row>
    <row r="35" spans="1:19" ht="69" customHeight="1" thickBot="1">
      <c r="A35" s="67" t="s">
        <v>130</v>
      </c>
      <c r="B35" s="69" t="s">
        <v>89</v>
      </c>
      <c r="C35" s="45" t="s">
        <v>104</v>
      </c>
      <c r="D35" s="109">
        <f t="shared" si="1"/>
        <v>38</v>
      </c>
      <c r="E35" s="24">
        <v>6</v>
      </c>
      <c r="F35" s="106">
        <f t="shared" si="2"/>
        <v>32</v>
      </c>
      <c r="G35" s="65">
        <f t="shared" si="6"/>
        <v>16</v>
      </c>
      <c r="H35" s="65">
        <v>16</v>
      </c>
      <c r="I35" s="24">
        <v>16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30">
        <v>32</v>
      </c>
      <c r="P35" s="148"/>
      <c r="Q35" s="148"/>
      <c r="R35" s="148"/>
      <c r="S35" s="148"/>
    </row>
    <row r="36" spans="1:19" s="1" customFormat="1" ht="38.25" customHeight="1" thickBot="1">
      <c r="A36" s="67" t="s">
        <v>111</v>
      </c>
      <c r="B36" s="63" t="s">
        <v>50</v>
      </c>
      <c r="C36" s="45" t="s">
        <v>104</v>
      </c>
      <c r="D36" s="109">
        <f t="shared" si="1"/>
        <v>38</v>
      </c>
      <c r="E36" s="24">
        <v>6</v>
      </c>
      <c r="F36" s="106">
        <f t="shared" si="2"/>
        <v>32</v>
      </c>
      <c r="G36" s="65">
        <f t="shared" si="6"/>
        <v>6</v>
      </c>
      <c r="H36" s="65">
        <v>0</v>
      </c>
      <c r="I36" s="24">
        <v>26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30">
        <v>32</v>
      </c>
      <c r="P36" s="148"/>
      <c r="Q36" s="148"/>
      <c r="R36" s="148"/>
      <c r="S36" s="148"/>
    </row>
    <row r="37" spans="1:19" ht="15.75" thickBot="1">
      <c r="A37" s="70" t="s">
        <v>51</v>
      </c>
      <c r="B37" s="71" t="s">
        <v>52</v>
      </c>
      <c r="C37" s="72"/>
      <c r="D37" s="116">
        <f>D38+D43+D50</f>
        <v>1777</v>
      </c>
      <c r="E37" s="116">
        <f>E38+E43+E50</f>
        <v>79</v>
      </c>
      <c r="F37" s="116">
        <f aca="true" t="shared" si="7" ref="F37:O37">F38+F43+F50</f>
        <v>1698</v>
      </c>
      <c r="G37" s="116">
        <f t="shared" si="7"/>
        <v>358</v>
      </c>
      <c r="H37" s="116">
        <f t="shared" si="7"/>
        <v>1330</v>
      </c>
      <c r="I37" s="116">
        <f t="shared" si="7"/>
        <v>1330</v>
      </c>
      <c r="J37" s="116">
        <f t="shared" si="7"/>
        <v>0</v>
      </c>
      <c r="K37" s="116">
        <f t="shared" si="7"/>
        <v>132</v>
      </c>
      <c r="L37" s="116">
        <f t="shared" si="7"/>
        <v>167</v>
      </c>
      <c r="M37" s="116">
        <f t="shared" si="7"/>
        <v>271</v>
      </c>
      <c r="N37" s="116">
        <f t="shared" si="7"/>
        <v>480</v>
      </c>
      <c r="O37" s="116">
        <f t="shared" si="7"/>
        <v>648</v>
      </c>
      <c r="P37" s="148"/>
      <c r="Q37" s="148"/>
      <c r="R37" s="148"/>
      <c r="S37" s="148"/>
    </row>
    <row r="38" spans="1:19" ht="37.5" thickBot="1">
      <c r="A38" s="73" t="s">
        <v>53</v>
      </c>
      <c r="B38" s="74" t="s">
        <v>115</v>
      </c>
      <c r="C38" s="55" t="s">
        <v>107</v>
      </c>
      <c r="D38" s="110">
        <f>SUM(D39:D42)</f>
        <v>604</v>
      </c>
      <c r="E38" s="110">
        <f>SUM(E39:E42)</f>
        <v>30</v>
      </c>
      <c r="F38" s="111">
        <f aca="true" t="shared" si="8" ref="F38:O38">SUM(F39:F42)</f>
        <v>574</v>
      </c>
      <c r="G38" s="110">
        <f t="shared" si="8"/>
        <v>124</v>
      </c>
      <c r="H38" s="110">
        <f t="shared" si="8"/>
        <v>414</v>
      </c>
      <c r="I38" s="110">
        <f t="shared" si="8"/>
        <v>414</v>
      </c>
      <c r="J38" s="110">
        <f t="shared" si="8"/>
        <v>0</v>
      </c>
      <c r="K38" s="110">
        <f t="shared" si="8"/>
        <v>68</v>
      </c>
      <c r="L38" s="110">
        <f t="shared" si="8"/>
        <v>72</v>
      </c>
      <c r="M38" s="110">
        <f t="shared" si="8"/>
        <v>146</v>
      </c>
      <c r="N38" s="110">
        <f t="shared" si="8"/>
        <v>104</v>
      </c>
      <c r="O38" s="110">
        <f t="shared" si="8"/>
        <v>184</v>
      </c>
      <c r="P38" s="148"/>
      <c r="Q38" s="148"/>
      <c r="R38" s="148"/>
      <c r="S38" s="148"/>
    </row>
    <row r="39" spans="1:19" ht="15.75" thickBot="1">
      <c r="A39" s="20" t="s">
        <v>54</v>
      </c>
      <c r="B39" s="75" t="s">
        <v>112</v>
      </c>
      <c r="C39" s="45" t="s">
        <v>107</v>
      </c>
      <c r="D39" s="109">
        <f t="shared" si="1"/>
        <v>122</v>
      </c>
      <c r="E39" s="24">
        <v>16</v>
      </c>
      <c r="F39" s="106">
        <f t="shared" si="2"/>
        <v>106</v>
      </c>
      <c r="G39" s="24">
        <f>F39-H39</f>
        <v>72</v>
      </c>
      <c r="H39" s="24">
        <v>34</v>
      </c>
      <c r="I39" s="24">
        <v>34</v>
      </c>
      <c r="J39" s="30">
        <v>0</v>
      </c>
      <c r="K39" s="30">
        <v>32</v>
      </c>
      <c r="L39" s="30">
        <v>36</v>
      </c>
      <c r="M39" s="30">
        <v>38</v>
      </c>
      <c r="N39" s="30">
        <v>0</v>
      </c>
      <c r="O39" s="30">
        <v>0</v>
      </c>
      <c r="P39" s="151"/>
      <c r="Q39" s="148"/>
      <c r="R39" s="148"/>
      <c r="S39" s="148"/>
    </row>
    <row r="40" spans="1:19" s="5" customFormat="1" ht="25.5" thickBot="1">
      <c r="A40" s="20" t="s">
        <v>113</v>
      </c>
      <c r="B40" s="21" t="s">
        <v>114</v>
      </c>
      <c r="C40" s="45" t="s">
        <v>99</v>
      </c>
      <c r="D40" s="109">
        <f t="shared" si="1"/>
        <v>86</v>
      </c>
      <c r="E40" s="24">
        <v>14</v>
      </c>
      <c r="F40" s="106">
        <f t="shared" si="2"/>
        <v>72</v>
      </c>
      <c r="G40" s="24">
        <f>F40-H40</f>
        <v>52</v>
      </c>
      <c r="H40" s="24">
        <v>20</v>
      </c>
      <c r="I40" s="24">
        <v>20</v>
      </c>
      <c r="J40" s="30">
        <v>0</v>
      </c>
      <c r="K40" s="30">
        <v>0</v>
      </c>
      <c r="L40" s="30">
        <v>0</v>
      </c>
      <c r="M40" s="30">
        <v>0</v>
      </c>
      <c r="N40" s="30">
        <v>32</v>
      </c>
      <c r="O40" s="30">
        <v>40</v>
      </c>
      <c r="P40" s="151"/>
      <c r="Q40" s="148"/>
      <c r="R40" s="148"/>
      <c r="S40" s="148"/>
    </row>
    <row r="41" spans="1:19" ht="15.75" thickBot="1">
      <c r="A41" s="20" t="s">
        <v>55</v>
      </c>
      <c r="B41" s="29" t="s">
        <v>56</v>
      </c>
      <c r="C41" s="124" t="s">
        <v>99</v>
      </c>
      <c r="D41" s="109">
        <f t="shared" si="1"/>
        <v>180</v>
      </c>
      <c r="E41" s="24">
        <v>0</v>
      </c>
      <c r="F41" s="106">
        <f t="shared" si="2"/>
        <v>180</v>
      </c>
      <c r="G41" s="24">
        <f>F41-H41</f>
        <v>0</v>
      </c>
      <c r="H41" s="24">
        <v>180</v>
      </c>
      <c r="I41" s="24">
        <v>180</v>
      </c>
      <c r="J41" s="44">
        <v>0</v>
      </c>
      <c r="K41" s="30">
        <v>36</v>
      </c>
      <c r="L41" s="30">
        <v>36</v>
      </c>
      <c r="M41" s="30">
        <v>36</v>
      </c>
      <c r="N41" s="30">
        <v>36</v>
      </c>
      <c r="O41" s="30">
        <v>36</v>
      </c>
      <c r="P41" s="151"/>
      <c r="Q41" s="148"/>
      <c r="R41" s="148"/>
      <c r="S41" s="148"/>
    </row>
    <row r="42" spans="1:19" ht="15.75" thickBot="1">
      <c r="A42" s="20" t="s">
        <v>57</v>
      </c>
      <c r="B42" s="29" t="s">
        <v>58</v>
      </c>
      <c r="C42" s="124" t="s">
        <v>99</v>
      </c>
      <c r="D42" s="109">
        <f t="shared" si="1"/>
        <v>216</v>
      </c>
      <c r="E42" s="24">
        <v>0</v>
      </c>
      <c r="F42" s="106">
        <f t="shared" si="2"/>
        <v>216</v>
      </c>
      <c r="G42" s="24">
        <v>0</v>
      </c>
      <c r="H42" s="24">
        <v>180</v>
      </c>
      <c r="I42" s="24">
        <v>180</v>
      </c>
      <c r="J42" s="30">
        <v>0</v>
      </c>
      <c r="K42" s="30">
        <v>0</v>
      </c>
      <c r="L42" s="30">
        <v>0</v>
      </c>
      <c r="M42" s="30">
        <v>72</v>
      </c>
      <c r="N42" s="30">
        <v>36</v>
      </c>
      <c r="O42" s="30">
        <v>108</v>
      </c>
      <c r="P42" s="151"/>
      <c r="Q42" s="148"/>
      <c r="R42" s="148"/>
      <c r="S42" s="148"/>
    </row>
    <row r="43" spans="1:19" ht="25.5" customHeight="1" thickBot="1">
      <c r="A43" s="73" t="s">
        <v>59</v>
      </c>
      <c r="B43" s="131" t="s">
        <v>116</v>
      </c>
      <c r="C43" s="129" t="s">
        <v>144</v>
      </c>
      <c r="D43" s="112">
        <f>SUM(D44:D49)</f>
        <v>594</v>
      </c>
      <c r="E43" s="112">
        <f>SUM(E44:E49)</f>
        <v>32</v>
      </c>
      <c r="F43" s="113">
        <f aca="true" t="shared" si="9" ref="F43:O43">SUM(F44:F49)</f>
        <v>562</v>
      </c>
      <c r="G43" s="112">
        <f t="shared" si="9"/>
        <v>119</v>
      </c>
      <c r="H43" s="112">
        <f t="shared" si="9"/>
        <v>443</v>
      </c>
      <c r="I43" s="112">
        <f t="shared" si="9"/>
        <v>443</v>
      </c>
      <c r="J43" s="112">
        <f t="shared" si="9"/>
        <v>0</v>
      </c>
      <c r="K43" s="112">
        <f t="shared" si="9"/>
        <v>0</v>
      </c>
      <c r="L43" s="112">
        <f t="shared" si="9"/>
        <v>0</v>
      </c>
      <c r="M43" s="112">
        <f t="shared" si="9"/>
        <v>0</v>
      </c>
      <c r="N43" s="112">
        <f t="shared" si="9"/>
        <v>274</v>
      </c>
      <c r="O43" s="112">
        <f t="shared" si="9"/>
        <v>288</v>
      </c>
      <c r="P43" s="7"/>
      <c r="Q43" s="148"/>
      <c r="R43" s="148"/>
      <c r="S43" s="148"/>
    </row>
    <row r="44" spans="1:19" ht="26.25" customHeight="1" thickBot="1">
      <c r="A44" s="20" t="s">
        <v>60</v>
      </c>
      <c r="B44" s="132" t="s">
        <v>118</v>
      </c>
      <c r="C44" s="134" t="s">
        <v>142</v>
      </c>
      <c r="D44" s="133">
        <f t="shared" si="1"/>
        <v>82</v>
      </c>
      <c r="E44" s="76">
        <v>10</v>
      </c>
      <c r="F44" s="106">
        <f t="shared" si="2"/>
        <v>72</v>
      </c>
      <c r="G44" s="24">
        <f>F44-H44</f>
        <v>52</v>
      </c>
      <c r="H44" s="24">
        <v>20</v>
      </c>
      <c r="I44" s="24">
        <v>20</v>
      </c>
      <c r="J44" s="44">
        <v>0</v>
      </c>
      <c r="K44" s="32">
        <v>0</v>
      </c>
      <c r="L44" s="35">
        <v>0</v>
      </c>
      <c r="M44" s="44">
        <v>0</v>
      </c>
      <c r="N44" s="44">
        <v>36</v>
      </c>
      <c r="O44" s="30">
        <v>36</v>
      </c>
      <c r="P44" s="151"/>
      <c r="Q44" s="148"/>
      <c r="R44" s="148"/>
      <c r="S44" s="148"/>
    </row>
    <row r="45" spans="1:19" s="5" customFormat="1" ht="33" customHeight="1" thickBot="1">
      <c r="A45" s="20" t="s">
        <v>117</v>
      </c>
      <c r="B45" s="29" t="s">
        <v>119</v>
      </c>
      <c r="C45" s="194" t="s">
        <v>142</v>
      </c>
      <c r="D45" s="109">
        <f t="shared" si="1"/>
        <v>118</v>
      </c>
      <c r="E45" s="77">
        <v>16</v>
      </c>
      <c r="F45" s="106">
        <f t="shared" si="2"/>
        <v>102</v>
      </c>
      <c r="G45" s="24">
        <v>51</v>
      </c>
      <c r="H45" s="24">
        <v>51</v>
      </c>
      <c r="I45" s="24">
        <v>51</v>
      </c>
      <c r="J45" s="78">
        <v>0</v>
      </c>
      <c r="K45" s="32">
        <v>0</v>
      </c>
      <c r="L45" s="26">
        <v>0</v>
      </c>
      <c r="M45" s="44">
        <v>0</v>
      </c>
      <c r="N45" s="30">
        <v>102</v>
      </c>
      <c r="O45" s="44">
        <v>0</v>
      </c>
      <c r="P45" s="151"/>
      <c r="Q45" s="148"/>
      <c r="R45" s="148"/>
      <c r="S45" s="148"/>
    </row>
    <row r="46" spans="1:19" s="5" customFormat="1" ht="33" customHeight="1" thickBot="1">
      <c r="A46" s="20" t="s">
        <v>136</v>
      </c>
      <c r="B46" s="21" t="s">
        <v>138</v>
      </c>
      <c r="C46" s="194"/>
      <c r="D46" s="109">
        <f t="shared" si="1"/>
        <v>15</v>
      </c>
      <c r="E46" s="77">
        <v>3</v>
      </c>
      <c r="F46" s="106">
        <f t="shared" si="2"/>
        <v>12</v>
      </c>
      <c r="G46" s="24">
        <v>8</v>
      </c>
      <c r="H46" s="24">
        <v>4</v>
      </c>
      <c r="I46" s="24">
        <v>4</v>
      </c>
      <c r="J46" s="78">
        <v>0</v>
      </c>
      <c r="K46" s="32">
        <v>0</v>
      </c>
      <c r="L46" s="26">
        <v>0</v>
      </c>
      <c r="M46" s="44">
        <v>0</v>
      </c>
      <c r="N46" s="30">
        <v>12</v>
      </c>
      <c r="O46" s="44">
        <v>0</v>
      </c>
      <c r="P46" s="151"/>
      <c r="Q46" s="148"/>
      <c r="R46" s="148"/>
      <c r="S46" s="148"/>
    </row>
    <row r="47" spans="1:19" s="5" customFormat="1" ht="33" customHeight="1" thickBot="1">
      <c r="A47" s="20" t="s">
        <v>137</v>
      </c>
      <c r="B47" s="21" t="s">
        <v>139</v>
      </c>
      <c r="C47" s="194"/>
      <c r="D47" s="109">
        <f t="shared" si="1"/>
        <v>19</v>
      </c>
      <c r="E47" s="77">
        <v>3</v>
      </c>
      <c r="F47" s="106">
        <f t="shared" si="2"/>
        <v>16</v>
      </c>
      <c r="G47" s="24">
        <v>8</v>
      </c>
      <c r="H47" s="24">
        <v>8</v>
      </c>
      <c r="I47" s="24">
        <v>8</v>
      </c>
      <c r="J47" s="78">
        <v>0</v>
      </c>
      <c r="K47" s="32">
        <v>0</v>
      </c>
      <c r="L47" s="26">
        <v>0</v>
      </c>
      <c r="M47" s="44">
        <v>0</v>
      </c>
      <c r="N47" s="30">
        <v>16</v>
      </c>
      <c r="O47" s="44">
        <v>0</v>
      </c>
      <c r="P47" s="151"/>
      <c r="Q47" s="148"/>
      <c r="R47" s="148"/>
      <c r="S47" s="148"/>
    </row>
    <row r="48" spans="1:19" ht="15.75" thickBot="1">
      <c r="A48" s="20" t="s">
        <v>61</v>
      </c>
      <c r="B48" s="29" t="s">
        <v>56</v>
      </c>
      <c r="C48" s="124" t="s">
        <v>105</v>
      </c>
      <c r="D48" s="109">
        <f t="shared" si="1"/>
        <v>180</v>
      </c>
      <c r="E48" s="24">
        <v>0</v>
      </c>
      <c r="F48" s="106">
        <f t="shared" si="2"/>
        <v>180</v>
      </c>
      <c r="G48" s="24">
        <f>I48-F48</f>
        <v>0</v>
      </c>
      <c r="H48" s="24">
        <v>180</v>
      </c>
      <c r="I48" s="24">
        <v>180</v>
      </c>
      <c r="J48" s="78">
        <v>0</v>
      </c>
      <c r="K48" s="32">
        <v>0</v>
      </c>
      <c r="L48" s="32">
        <v>0</v>
      </c>
      <c r="M48" s="44">
        <v>0</v>
      </c>
      <c r="N48" s="44">
        <v>72</v>
      </c>
      <c r="O48" s="30">
        <v>108</v>
      </c>
      <c r="P48" s="151"/>
      <c r="Q48" s="148"/>
      <c r="R48" s="148"/>
      <c r="S48" s="148"/>
    </row>
    <row r="49" spans="1:19" ht="16.5" customHeight="1" thickBot="1">
      <c r="A49" s="20" t="s">
        <v>62</v>
      </c>
      <c r="B49" s="29" t="s">
        <v>58</v>
      </c>
      <c r="C49" s="124" t="s">
        <v>105</v>
      </c>
      <c r="D49" s="109">
        <f t="shared" si="1"/>
        <v>180</v>
      </c>
      <c r="E49" s="24">
        <v>0</v>
      </c>
      <c r="F49" s="106">
        <f t="shared" si="2"/>
        <v>180</v>
      </c>
      <c r="G49" s="24">
        <f>I49-F49</f>
        <v>0</v>
      </c>
      <c r="H49" s="24">
        <v>180</v>
      </c>
      <c r="I49" s="24">
        <v>180</v>
      </c>
      <c r="J49" s="44">
        <v>0</v>
      </c>
      <c r="K49" s="79">
        <v>0</v>
      </c>
      <c r="L49" s="79">
        <v>0</v>
      </c>
      <c r="M49" s="44">
        <v>0</v>
      </c>
      <c r="N49" s="44">
        <v>36</v>
      </c>
      <c r="O49" s="44">
        <v>144</v>
      </c>
      <c r="P49" s="151"/>
      <c r="Q49" s="148"/>
      <c r="R49" s="148"/>
      <c r="S49" s="148"/>
    </row>
    <row r="50" spans="1:19" ht="25.5" thickBot="1">
      <c r="A50" s="73" t="s">
        <v>63</v>
      </c>
      <c r="B50" s="130" t="s">
        <v>121</v>
      </c>
      <c r="C50" s="129" t="s">
        <v>144</v>
      </c>
      <c r="D50" s="112">
        <f>SUM(D51:D54)</f>
        <v>579</v>
      </c>
      <c r="E50" s="112">
        <f>SUM(E51:E54)</f>
        <v>17</v>
      </c>
      <c r="F50" s="113">
        <f aca="true" t="shared" si="10" ref="F50:O50">SUM(F51:F54)</f>
        <v>562</v>
      </c>
      <c r="G50" s="112">
        <f t="shared" si="10"/>
        <v>115</v>
      </c>
      <c r="H50" s="112">
        <f t="shared" si="10"/>
        <v>473</v>
      </c>
      <c r="I50" s="112">
        <f t="shared" si="10"/>
        <v>473</v>
      </c>
      <c r="J50" s="114">
        <f t="shared" si="10"/>
        <v>0</v>
      </c>
      <c r="K50" s="115">
        <f t="shared" si="10"/>
        <v>64</v>
      </c>
      <c r="L50" s="115">
        <f t="shared" si="10"/>
        <v>95</v>
      </c>
      <c r="M50" s="115">
        <f t="shared" si="10"/>
        <v>125</v>
      </c>
      <c r="N50" s="115">
        <f t="shared" si="10"/>
        <v>102</v>
      </c>
      <c r="O50" s="115">
        <f t="shared" si="10"/>
        <v>176</v>
      </c>
      <c r="P50" s="151"/>
      <c r="Q50" s="148"/>
      <c r="R50" s="148"/>
      <c r="S50" s="148"/>
    </row>
    <row r="51" spans="1:19" ht="26.25" customHeight="1" thickBot="1">
      <c r="A51" s="80" t="s">
        <v>64</v>
      </c>
      <c r="B51" s="81" t="s">
        <v>120</v>
      </c>
      <c r="C51" s="195" t="s">
        <v>127</v>
      </c>
      <c r="D51" s="109">
        <f t="shared" si="1"/>
        <v>43</v>
      </c>
      <c r="E51" s="83">
        <v>7</v>
      </c>
      <c r="F51" s="106">
        <f t="shared" si="2"/>
        <v>36</v>
      </c>
      <c r="G51" s="84">
        <v>16</v>
      </c>
      <c r="H51" s="83">
        <v>10</v>
      </c>
      <c r="I51" s="83">
        <v>10</v>
      </c>
      <c r="J51" s="30">
        <v>0</v>
      </c>
      <c r="K51" s="85">
        <v>0</v>
      </c>
      <c r="L51" s="31">
        <v>0</v>
      </c>
      <c r="M51" s="31">
        <v>0</v>
      </c>
      <c r="N51" s="31">
        <v>0</v>
      </c>
      <c r="O51" s="30">
        <v>36</v>
      </c>
      <c r="P51" s="151"/>
      <c r="Q51" s="148"/>
      <c r="R51" s="148"/>
      <c r="S51" s="148"/>
    </row>
    <row r="52" spans="1:19" s="5" customFormat="1" ht="21.75" customHeight="1" thickBot="1">
      <c r="A52" s="103" t="s">
        <v>122</v>
      </c>
      <c r="B52" s="86" t="s">
        <v>123</v>
      </c>
      <c r="C52" s="196"/>
      <c r="D52" s="109">
        <f t="shared" si="1"/>
        <v>140</v>
      </c>
      <c r="E52" s="87">
        <v>10</v>
      </c>
      <c r="F52" s="106">
        <f t="shared" si="2"/>
        <v>130</v>
      </c>
      <c r="G52" s="87">
        <f>F52-I52</f>
        <v>99</v>
      </c>
      <c r="H52" s="87">
        <v>31</v>
      </c>
      <c r="I52" s="87">
        <v>31</v>
      </c>
      <c r="J52" s="40">
        <v>0</v>
      </c>
      <c r="K52" s="79">
        <v>28</v>
      </c>
      <c r="L52" s="78">
        <v>23</v>
      </c>
      <c r="M52" s="78">
        <v>17</v>
      </c>
      <c r="N52" s="44">
        <v>30</v>
      </c>
      <c r="O52" s="30">
        <v>32</v>
      </c>
      <c r="P52" s="151"/>
      <c r="Q52" s="148"/>
      <c r="R52" s="148"/>
      <c r="S52" s="148"/>
    </row>
    <row r="53" spans="1:19" ht="15.75" thickBot="1">
      <c r="A53" s="20" t="s">
        <v>65</v>
      </c>
      <c r="B53" s="29" t="s">
        <v>56</v>
      </c>
      <c r="C53" s="82" t="s">
        <v>105</v>
      </c>
      <c r="D53" s="109">
        <f t="shared" si="1"/>
        <v>216</v>
      </c>
      <c r="E53" s="24">
        <v>0</v>
      </c>
      <c r="F53" s="106">
        <f t="shared" si="2"/>
        <v>216</v>
      </c>
      <c r="G53" s="88">
        <v>0</v>
      </c>
      <c r="H53" s="24">
        <v>252</v>
      </c>
      <c r="I53" s="24">
        <v>252</v>
      </c>
      <c r="J53" s="89">
        <v>0</v>
      </c>
      <c r="K53" s="32">
        <v>36</v>
      </c>
      <c r="L53" s="78">
        <v>72</v>
      </c>
      <c r="M53" s="78">
        <v>36</v>
      </c>
      <c r="N53" s="30">
        <v>36</v>
      </c>
      <c r="O53" s="30">
        <v>36</v>
      </c>
      <c r="P53" s="151"/>
      <c r="Q53" s="148"/>
      <c r="R53" s="148"/>
      <c r="S53" s="148"/>
    </row>
    <row r="54" spans="1:19" ht="16.5" customHeight="1" thickBot="1">
      <c r="A54" s="20" t="s">
        <v>66</v>
      </c>
      <c r="B54" s="29" t="s">
        <v>58</v>
      </c>
      <c r="C54" s="82" t="s">
        <v>105</v>
      </c>
      <c r="D54" s="109">
        <f t="shared" si="1"/>
        <v>180</v>
      </c>
      <c r="E54" s="24">
        <v>0</v>
      </c>
      <c r="F54" s="106">
        <f t="shared" si="2"/>
        <v>180</v>
      </c>
      <c r="G54" s="90">
        <v>0</v>
      </c>
      <c r="H54" s="24">
        <v>180</v>
      </c>
      <c r="I54" s="24">
        <v>180</v>
      </c>
      <c r="J54" s="89">
        <v>0</v>
      </c>
      <c r="K54" s="32">
        <v>0</v>
      </c>
      <c r="L54" s="30">
        <v>0</v>
      </c>
      <c r="M54" s="91">
        <v>72</v>
      </c>
      <c r="N54" s="30">
        <v>36</v>
      </c>
      <c r="O54" s="30">
        <v>72</v>
      </c>
      <c r="P54" s="151"/>
      <c r="Q54" s="148"/>
      <c r="R54" s="148"/>
      <c r="S54" s="148"/>
    </row>
    <row r="55" spans="1:19" ht="15.75" thickBot="1">
      <c r="A55" s="53"/>
      <c r="B55" s="127" t="s">
        <v>14</v>
      </c>
      <c r="C55" s="129"/>
      <c r="D55" s="54">
        <v>180</v>
      </c>
      <c r="E55" s="54"/>
      <c r="F55" s="54">
        <v>180</v>
      </c>
      <c r="G55" s="54"/>
      <c r="H55" s="54"/>
      <c r="I55" s="54"/>
      <c r="J55" s="54">
        <v>0</v>
      </c>
      <c r="K55" s="92">
        <v>36</v>
      </c>
      <c r="L55" s="92">
        <v>0</v>
      </c>
      <c r="M55" s="54">
        <v>72</v>
      </c>
      <c r="N55" s="54">
        <v>36</v>
      </c>
      <c r="O55" s="54">
        <v>36</v>
      </c>
      <c r="P55" s="151"/>
      <c r="Q55" s="148"/>
      <c r="R55" s="148"/>
      <c r="S55" s="148"/>
    </row>
    <row r="56" spans="1:19" ht="15">
      <c r="A56" s="183" t="s">
        <v>67</v>
      </c>
      <c r="B56" s="184"/>
      <c r="C56" s="128"/>
      <c r="D56" s="93"/>
      <c r="E56" s="93">
        <v>166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151"/>
      <c r="Q56" s="148"/>
      <c r="R56" s="148"/>
      <c r="S56" s="148"/>
    </row>
    <row r="57" spans="1:19" ht="25.5" thickBot="1">
      <c r="A57" s="70" t="s">
        <v>68</v>
      </c>
      <c r="B57" s="71" t="s">
        <v>135</v>
      </c>
      <c r="C57" s="94"/>
      <c r="D57" s="95">
        <v>72</v>
      </c>
      <c r="E57" s="48"/>
      <c r="F57" s="48">
        <v>72</v>
      </c>
      <c r="G57" s="48"/>
      <c r="H57" s="48"/>
      <c r="I57" s="48"/>
      <c r="J57" s="48"/>
      <c r="K57" s="48"/>
      <c r="L57" s="48"/>
      <c r="M57" s="48"/>
      <c r="N57" s="48"/>
      <c r="O57" s="54">
        <v>72</v>
      </c>
      <c r="P57" s="148"/>
      <c r="Q57" s="148"/>
      <c r="R57" s="148"/>
      <c r="S57" s="148"/>
    </row>
    <row r="58" spans="1:19" s="1" customFormat="1" ht="15.75" thickBot="1">
      <c r="A58" s="181" t="s">
        <v>69</v>
      </c>
      <c r="B58" s="182"/>
      <c r="C58" s="96"/>
      <c r="D58" s="118">
        <f>D9+D26+D37+D55</f>
        <v>4428</v>
      </c>
      <c r="E58" s="92">
        <f>E26+E37</f>
        <v>138</v>
      </c>
      <c r="F58" s="97">
        <f>F9+F26+F37+F55+F57</f>
        <v>4362</v>
      </c>
      <c r="G58" s="54"/>
      <c r="H58" s="54"/>
      <c r="I58" s="54"/>
      <c r="J58" s="125">
        <f>J9+J26+J37+J55+J57</f>
        <v>612</v>
      </c>
      <c r="K58" s="125">
        <f>K9+K26+K37+K55+K57</f>
        <v>864</v>
      </c>
      <c r="L58" s="125">
        <f>L9+L26+L37+L55+L57</f>
        <v>612</v>
      </c>
      <c r="M58" s="125">
        <f>M9+M26+M37+M55+M57</f>
        <v>828</v>
      </c>
      <c r="N58" s="125">
        <f>N9+N26+N37+N55+N57</f>
        <v>600</v>
      </c>
      <c r="O58" s="125">
        <f>O9+O26+O37+O55+O57</f>
        <v>846</v>
      </c>
      <c r="P58" s="148"/>
      <c r="Q58" s="148"/>
      <c r="R58" s="148"/>
      <c r="S58" s="148"/>
    </row>
    <row r="59" spans="1:19" ht="46.5" customHeight="1" thickBot="1">
      <c r="A59" s="205" t="s">
        <v>70</v>
      </c>
      <c r="B59" s="206"/>
      <c r="C59" s="206"/>
      <c r="D59" s="207"/>
      <c r="E59" s="98"/>
      <c r="F59" s="191" t="s">
        <v>69</v>
      </c>
      <c r="G59" s="189" t="s">
        <v>71</v>
      </c>
      <c r="H59" s="190"/>
      <c r="I59" s="190"/>
      <c r="J59" s="126">
        <f>J58-J60-J61</f>
        <v>612</v>
      </c>
      <c r="K59" s="126">
        <f>K58-K60-K61</f>
        <v>792</v>
      </c>
      <c r="L59" s="126">
        <f>L58-L60-L61</f>
        <v>504</v>
      </c>
      <c r="M59" s="126">
        <f>M58-M60-M61</f>
        <v>612</v>
      </c>
      <c r="N59" s="126">
        <f>N58-N60-N61</f>
        <v>348</v>
      </c>
      <c r="O59" s="126">
        <f>O58-O60-O61</f>
        <v>342</v>
      </c>
      <c r="P59" s="148"/>
      <c r="Q59" s="148"/>
      <c r="R59" s="148"/>
      <c r="S59" s="148"/>
    </row>
    <row r="60" spans="1:19" ht="46.5" customHeight="1" thickBot="1">
      <c r="A60" s="197"/>
      <c r="B60" s="198"/>
      <c r="C60" s="198"/>
      <c r="D60" s="199"/>
      <c r="E60" s="99"/>
      <c r="F60" s="192"/>
      <c r="G60" s="189" t="s">
        <v>72</v>
      </c>
      <c r="H60" s="190"/>
      <c r="I60" s="190"/>
      <c r="J60" s="104">
        <v>0</v>
      </c>
      <c r="K60" s="29">
        <v>72</v>
      </c>
      <c r="L60" s="29">
        <v>108</v>
      </c>
      <c r="M60" s="29">
        <v>72</v>
      </c>
      <c r="N60" s="29">
        <v>144</v>
      </c>
      <c r="O60" s="29">
        <v>180</v>
      </c>
      <c r="P60" s="148"/>
      <c r="Q60" s="148"/>
      <c r="R60" s="148"/>
      <c r="S60" s="148"/>
    </row>
    <row r="61" spans="1:19" ht="46.5" customHeight="1" thickBot="1">
      <c r="A61" s="178" t="s">
        <v>134</v>
      </c>
      <c r="B61" s="179"/>
      <c r="C61" s="179"/>
      <c r="D61" s="180"/>
      <c r="E61" s="100"/>
      <c r="F61" s="192"/>
      <c r="G61" s="189" t="s">
        <v>73</v>
      </c>
      <c r="H61" s="190"/>
      <c r="I61" s="190"/>
      <c r="J61" s="104">
        <v>0</v>
      </c>
      <c r="K61" s="29">
        <v>0</v>
      </c>
      <c r="L61" s="29">
        <v>0</v>
      </c>
      <c r="M61" s="29">
        <v>144</v>
      </c>
      <c r="N61" s="29">
        <v>108</v>
      </c>
      <c r="O61" s="29">
        <v>324</v>
      </c>
      <c r="P61" s="148"/>
      <c r="Q61" s="148"/>
      <c r="R61" s="148"/>
      <c r="S61" s="148"/>
    </row>
    <row r="62" spans="1:19" ht="24" customHeight="1" thickBot="1">
      <c r="A62" s="197" t="s">
        <v>145</v>
      </c>
      <c r="B62" s="198"/>
      <c r="C62" s="198"/>
      <c r="D62" s="199"/>
      <c r="E62" s="99"/>
      <c r="F62" s="192"/>
      <c r="G62" s="189" t="s">
        <v>74</v>
      </c>
      <c r="H62" s="190"/>
      <c r="I62" s="190"/>
      <c r="J62" s="121">
        <v>0</v>
      </c>
      <c r="K62" s="122">
        <v>2</v>
      </c>
      <c r="L62" s="122">
        <v>0</v>
      </c>
      <c r="M62" s="122">
        <v>6</v>
      </c>
      <c r="N62" s="122">
        <v>2</v>
      </c>
      <c r="O62" s="122">
        <v>3</v>
      </c>
      <c r="P62" s="148"/>
      <c r="Q62" s="148"/>
      <c r="R62" s="148"/>
      <c r="S62" s="148"/>
    </row>
    <row r="63" spans="1:19" ht="35.25" customHeight="1" thickBot="1">
      <c r="A63" s="200"/>
      <c r="B63" s="201"/>
      <c r="C63" s="201"/>
      <c r="D63" s="202"/>
      <c r="E63" s="101"/>
      <c r="F63" s="192"/>
      <c r="G63" s="189" t="s">
        <v>75</v>
      </c>
      <c r="H63" s="190"/>
      <c r="I63" s="190"/>
      <c r="J63" s="121">
        <v>2</v>
      </c>
      <c r="K63" s="122">
        <v>5</v>
      </c>
      <c r="L63" s="123">
        <v>1</v>
      </c>
      <c r="M63" s="122">
        <v>5</v>
      </c>
      <c r="N63" s="122">
        <v>1</v>
      </c>
      <c r="O63" s="122">
        <v>7</v>
      </c>
      <c r="P63" s="148"/>
      <c r="Q63" s="148"/>
      <c r="R63" s="148"/>
      <c r="S63" s="148"/>
    </row>
    <row r="64" spans="1:19" ht="24" customHeight="1" thickBot="1">
      <c r="A64" s="152"/>
      <c r="B64" s="153"/>
      <c r="C64" s="153"/>
      <c r="D64" s="154"/>
      <c r="E64" s="102"/>
      <c r="F64" s="193"/>
      <c r="G64" s="189" t="s">
        <v>76</v>
      </c>
      <c r="H64" s="190"/>
      <c r="I64" s="190"/>
      <c r="J64" s="121">
        <v>1</v>
      </c>
      <c r="K64" s="122">
        <v>1</v>
      </c>
      <c r="L64" s="122">
        <v>1</v>
      </c>
      <c r="M64" s="122"/>
      <c r="N64" s="122">
        <v>1</v>
      </c>
      <c r="O64" s="122"/>
      <c r="P64" s="148"/>
      <c r="Q64" s="148"/>
      <c r="R64" s="148"/>
      <c r="S64" s="148"/>
    </row>
    <row r="65" spans="10:19" ht="15">
      <c r="J65" s="105"/>
      <c r="K65" s="6"/>
      <c r="L65" s="6"/>
      <c r="M65" s="6"/>
      <c r="N65" s="6"/>
      <c r="O65" s="6"/>
      <c r="P65" s="148"/>
      <c r="Q65" s="148"/>
      <c r="R65" s="148"/>
      <c r="S65" s="148"/>
    </row>
    <row r="66" spans="16:19" ht="15">
      <c r="P66" s="148"/>
      <c r="Q66" s="148"/>
      <c r="R66" s="148"/>
      <c r="S66" s="148"/>
    </row>
    <row r="67" spans="1:16" ht="15">
      <c r="A67" s="2"/>
      <c r="B67" s="5"/>
      <c r="C67" s="5"/>
      <c r="D67" s="5"/>
      <c r="E67" s="5"/>
      <c r="F67" s="5"/>
      <c r="G67" s="5"/>
      <c r="I67" s="5"/>
      <c r="J67" s="5"/>
      <c r="K67" s="5"/>
      <c r="L67" s="5"/>
      <c r="M67" s="5"/>
      <c r="N67" s="5"/>
      <c r="O67" s="5"/>
      <c r="P67" s="5"/>
    </row>
    <row r="68" spans="1:16" ht="15">
      <c r="A68" s="3"/>
      <c r="B68" s="5"/>
      <c r="C68" s="5"/>
      <c r="D68" s="5"/>
      <c r="E68" s="5"/>
      <c r="F68" s="5"/>
      <c r="G68" s="5"/>
      <c r="I68" s="5"/>
      <c r="J68" s="5"/>
      <c r="K68" s="5"/>
      <c r="L68" s="5"/>
      <c r="M68" s="5"/>
      <c r="N68" s="5"/>
      <c r="O68" s="5"/>
      <c r="P68" s="5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2"/>
    </row>
    <row r="74" ht="15">
      <c r="A74" s="4"/>
    </row>
    <row r="75" ht="15">
      <c r="A75" s="4"/>
    </row>
    <row r="76" ht="15">
      <c r="A76" s="2"/>
    </row>
    <row r="77" ht="15">
      <c r="A77" s="4"/>
    </row>
    <row r="78" ht="15">
      <c r="A78" s="4"/>
    </row>
    <row r="79" ht="15">
      <c r="A79" s="2"/>
    </row>
  </sheetData>
  <sheetProtection/>
  <mergeCells count="34">
    <mergeCell ref="C45:C47"/>
    <mergeCell ref="C51:C52"/>
    <mergeCell ref="A62:D62"/>
    <mergeCell ref="A63:D63"/>
    <mergeCell ref="F5:I5"/>
    <mergeCell ref="B3:B7"/>
    <mergeCell ref="E5:E7"/>
    <mergeCell ref="A59:D59"/>
    <mergeCell ref="A60:D60"/>
    <mergeCell ref="D5:D7"/>
    <mergeCell ref="J3:O4"/>
    <mergeCell ref="G59:I59"/>
    <mergeCell ref="G60:I60"/>
    <mergeCell ref="F59:F64"/>
    <mergeCell ref="G61:I61"/>
    <mergeCell ref="G62:I62"/>
    <mergeCell ref="G63:I63"/>
    <mergeCell ref="G64:I64"/>
    <mergeCell ref="A64:D64"/>
    <mergeCell ref="A1:O1"/>
    <mergeCell ref="A3:A7"/>
    <mergeCell ref="D3:I3"/>
    <mergeCell ref="D4:I4"/>
    <mergeCell ref="N5:O5"/>
    <mergeCell ref="J6:O6"/>
    <mergeCell ref="J5:K5"/>
    <mergeCell ref="L5:M5"/>
    <mergeCell ref="F6:F7"/>
    <mergeCell ref="G6:I6"/>
    <mergeCell ref="C3:C7"/>
    <mergeCell ref="A2:O2"/>
    <mergeCell ref="A61:D61"/>
    <mergeCell ref="A58:B58"/>
    <mergeCell ref="A56:B56"/>
  </mergeCells>
  <hyperlinks>
    <hyperlink ref="F6" location="_ftn2" display="_ftn2"/>
  </hyperlinks>
  <printOptions/>
  <pageMargins left="0.25" right="0.25" top="0.75" bottom="0.75" header="0.3" footer="0.3"/>
  <pageSetup fitToHeight="0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PageLayoutView="0" workbookViewId="0" topLeftCell="A4">
      <selection activeCell="F40" sqref="F40"/>
    </sheetView>
  </sheetViews>
  <sheetFormatPr defaultColWidth="12.57421875" defaultRowHeight="13.5" customHeight="1"/>
  <cols>
    <col min="1" max="1" width="2.8515625" style="135" customWidth="1"/>
    <col min="2" max="2" width="13.28125" style="135" customWidth="1"/>
    <col min="3" max="3" width="9.140625" style="135" customWidth="1"/>
    <col min="4" max="4" width="8.57421875" style="135" customWidth="1"/>
    <col min="5" max="48" width="2.8515625" style="135" customWidth="1"/>
    <col min="49" max="16384" width="12.57421875" style="135" customWidth="1"/>
  </cols>
  <sheetData>
    <row r="1" spans="10:31" ht="18.75">
      <c r="J1" s="136" t="s">
        <v>146</v>
      </c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48" ht="18.75">
      <c r="A2" s="226" t="s">
        <v>147</v>
      </c>
      <c r="B2" s="226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8" t="s">
        <v>148</v>
      </c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</row>
    <row r="3" spans="1:48" ht="18.75">
      <c r="A3" s="229" t="s">
        <v>149</v>
      </c>
      <c r="B3" s="229"/>
      <c r="C3" s="229"/>
      <c r="D3" s="229"/>
      <c r="E3" s="229"/>
      <c r="F3" s="229"/>
      <c r="G3" s="229"/>
      <c r="H3" s="138"/>
      <c r="I3" s="138"/>
      <c r="AF3" s="230" t="s">
        <v>150</v>
      </c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</row>
    <row r="4" spans="1:48" ht="18.75">
      <c r="A4" s="229" t="s">
        <v>189</v>
      </c>
      <c r="B4" s="229"/>
      <c r="C4" s="229"/>
      <c r="D4" s="229"/>
      <c r="E4" s="229"/>
      <c r="F4" s="229"/>
      <c r="AF4" s="230" t="s">
        <v>151</v>
      </c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</row>
    <row r="5" spans="1:48" ht="18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</row>
    <row r="6" spans="1:48" ht="10.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1"/>
      <c r="AF6" s="234" t="s">
        <v>188</v>
      </c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</row>
    <row r="7" spans="1:48" ht="10.5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</row>
    <row r="8" spans="1:48" ht="33">
      <c r="A8" s="235" t="s">
        <v>152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</row>
    <row r="9" spans="1:48" ht="12.75">
      <c r="A9" s="236" t="s">
        <v>153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</row>
    <row r="10" spans="1:48" ht="15.75">
      <c r="A10" s="224" t="s">
        <v>154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</row>
    <row r="11" spans="1:48" ht="10.5">
      <c r="A11" s="221" t="s">
        <v>155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</row>
    <row r="12" spans="1:48" ht="36.75" customHeight="1">
      <c r="A12" s="222" t="s">
        <v>156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</row>
    <row r="13" spans="1:48" ht="14.25">
      <c r="A13" s="215" t="s">
        <v>157</v>
      </c>
      <c r="B13" s="215"/>
      <c r="C13" s="215"/>
      <c r="D13" s="215"/>
      <c r="E13" s="215"/>
      <c r="F13" s="139"/>
      <c r="G13" s="215" t="s">
        <v>158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</row>
    <row r="14" spans="1:48" ht="10.5">
      <c r="A14" s="223" t="s">
        <v>159</v>
      </c>
      <c r="B14" s="223"/>
      <c r="C14" s="223"/>
      <c r="D14" s="223"/>
      <c r="E14" s="223"/>
      <c r="F14" s="223"/>
      <c r="G14" s="223" t="s">
        <v>160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140"/>
    </row>
    <row r="15" spans="1:48" ht="14.2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P15" s="218" t="s">
        <v>161</v>
      </c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</row>
    <row r="16" spans="1:48" ht="14.25">
      <c r="A16" s="141"/>
      <c r="E16" s="142"/>
      <c r="O16" s="143"/>
      <c r="P16" s="219" t="s">
        <v>162</v>
      </c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</row>
    <row r="17" spans="1:9" ht="10.5">
      <c r="A17" s="219"/>
      <c r="B17" s="219"/>
      <c r="C17" s="219"/>
      <c r="D17" s="219"/>
      <c r="E17" s="219"/>
      <c r="F17" s="219"/>
      <c r="G17" s="219"/>
      <c r="H17" s="219"/>
      <c r="I17" s="219"/>
    </row>
    <row r="18" spans="1:48" ht="14.25">
      <c r="A18" s="220" t="s">
        <v>163</v>
      </c>
      <c r="B18" s="220"/>
      <c r="C18" s="220"/>
      <c r="D18" s="220"/>
      <c r="E18" s="220"/>
      <c r="F18" s="220"/>
      <c r="G18" s="217" t="s">
        <v>164</v>
      </c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</row>
    <row r="19" spans="1:48" ht="14.25" hidden="1">
      <c r="A19" s="144"/>
      <c r="G19" s="217" t="s">
        <v>165</v>
      </c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</row>
    <row r="20" spans="1:48" ht="14.25" hidden="1">
      <c r="A20" s="144"/>
      <c r="G20" s="217" t="s">
        <v>166</v>
      </c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</row>
    <row r="21" spans="1:48" ht="14.25" hidden="1">
      <c r="A21" s="144"/>
      <c r="G21" s="217" t="s">
        <v>167</v>
      </c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</row>
    <row r="22" spans="1:48" ht="14.25" hidden="1">
      <c r="A22" s="144"/>
      <c r="G22" s="217" t="s">
        <v>168</v>
      </c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</row>
    <row r="23" spans="1:48" ht="14.25" hidden="1">
      <c r="A23" s="144"/>
      <c r="G23" s="217" t="s">
        <v>169</v>
      </c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</row>
    <row r="24" spans="1:48" ht="14.25" hidden="1">
      <c r="A24" s="144"/>
      <c r="G24" s="217" t="s">
        <v>170</v>
      </c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</row>
    <row r="25" spans="1:48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1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40"/>
      <c r="AT25" s="139"/>
      <c r="AU25" s="140"/>
      <c r="AV25" s="140"/>
    </row>
    <row r="26" spans="1:48" ht="14.25">
      <c r="A26" s="210" t="s">
        <v>171</v>
      </c>
      <c r="B26" s="210"/>
      <c r="C26" s="210"/>
      <c r="D26" s="210"/>
      <c r="E26" s="210"/>
      <c r="F26" s="210"/>
      <c r="G26" s="216" t="s">
        <v>172</v>
      </c>
      <c r="H26" s="216"/>
      <c r="I26" s="216"/>
      <c r="J26" s="216"/>
      <c r="K26" s="216"/>
      <c r="L26" s="216"/>
      <c r="M26" s="216"/>
      <c r="N26" s="216"/>
      <c r="O26" s="139"/>
      <c r="P26" s="210" t="s">
        <v>173</v>
      </c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6" t="s">
        <v>174</v>
      </c>
      <c r="AD26" s="216"/>
      <c r="AE26" s="216"/>
      <c r="AF26" s="216"/>
      <c r="AG26" s="216"/>
      <c r="AH26" s="139"/>
      <c r="AI26" s="210" t="s">
        <v>175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6">
        <v>2022</v>
      </c>
      <c r="AT26" s="216"/>
      <c r="AU26" s="216"/>
      <c r="AV26" s="216"/>
    </row>
    <row r="27" spans="1:48" ht="10.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40"/>
      <c r="AT27" s="139"/>
      <c r="AU27" s="140"/>
      <c r="AV27" s="140"/>
    </row>
    <row r="28" spans="1:48" ht="14.25">
      <c r="A28" s="210" t="s">
        <v>176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1" t="s">
        <v>177</v>
      </c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</row>
    <row r="29" spans="1:48" ht="10.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212" t="s">
        <v>178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</row>
    <row r="30" ht="10.5"/>
    <row r="31" spans="1:26" ht="14.25">
      <c r="A31" s="210" t="s">
        <v>179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3" t="s">
        <v>180</v>
      </c>
      <c r="M31" s="213"/>
      <c r="N31" s="214" t="s">
        <v>181</v>
      </c>
      <c r="O31" s="214"/>
      <c r="P31" s="214"/>
      <c r="Q31" s="214"/>
      <c r="R31" s="214"/>
      <c r="S31" s="213" t="s">
        <v>182</v>
      </c>
      <c r="T31" s="213"/>
      <c r="U31" s="215" t="s">
        <v>183</v>
      </c>
      <c r="V31" s="215"/>
      <c r="W31" s="215"/>
      <c r="X31" s="215"/>
      <c r="Y31" s="215"/>
      <c r="Z31" s="215"/>
    </row>
    <row r="32" ht="10.5"/>
    <row r="33" spans="1:48" ht="12">
      <c r="A33" s="208" t="s">
        <v>184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</row>
    <row r="34" spans="1:48" ht="12">
      <c r="A34" s="209" t="s">
        <v>185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</row>
    <row r="35" spans="1:48" ht="12">
      <c r="A35" s="209" t="s">
        <v>186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</row>
    <row r="36" spans="1:48" ht="12">
      <c r="A36" s="209" t="s">
        <v>187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</row>
    <row r="38" spans="2:5" ht="13.5" customHeight="1">
      <c r="B38" s="147" t="s">
        <v>190</v>
      </c>
      <c r="C38" s="147"/>
      <c r="D38" s="147"/>
      <c r="E38" s="147"/>
    </row>
  </sheetData>
  <sheetProtection/>
  <mergeCells count="49">
    <mergeCell ref="A10:AV10"/>
    <mergeCell ref="A2:F2"/>
    <mergeCell ref="G2:AE2"/>
    <mergeCell ref="AF2:AV2"/>
    <mergeCell ref="A3:G3"/>
    <mergeCell ref="AF3:AV3"/>
    <mergeCell ref="A4:F4"/>
    <mergeCell ref="AF4:AV4"/>
    <mergeCell ref="A5:L7"/>
    <mergeCell ref="AF5:AV5"/>
    <mergeCell ref="AF6:AV7"/>
    <mergeCell ref="A8:AV8"/>
    <mergeCell ref="A9:AV9"/>
    <mergeCell ref="A11:AV11"/>
    <mergeCell ref="A12:AV12"/>
    <mergeCell ref="A13:E13"/>
    <mergeCell ref="G13:AV13"/>
    <mergeCell ref="A14:F14"/>
    <mergeCell ref="G14:AU14"/>
    <mergeCell ref="A15:N15"/>
    <mergeCell ref="P15:AV15"/>
    <mergeCell ref="P16:AV16"/>
    <mergeCell ref="A17:I17"/>
    <mergeCell ref="A18:F18"/>
    <mergeCell ref="G18:AV18"/>
    <mergeCell ref="AS26:AV26"/>
    <mergeCell ref="G19:AV19"/>
    <mergeCell ref="G20:AV20"/>
    <mergeCell ref="G21:AV21"/>
    <mergeCell ref="G22:AV22"/>
    <mergeCell ref="G23:AV23"/>
    <mergeCell ref="G24:AV24"/>
    <mergeCell ref="A26:F26"/>
    <mergeCell ref="G26:N26"/>
    <mergeCell ref="P26:AB26"/>
    <mergeCell ref="AC26:AG26"/>
    <mergeCell ref="AI26:AR26"/>
    <mergeCell ref="A33:AA33"/>
    <mergeCell ref="A34:AA34"/>
    <mergeCell ref="A35:AA35"/>
    <mergeCell ref="A36:AA36"/>
    <mergeCell ref="A28:T28"/>
    <mergeCell ref="U28:AV28"/>
    <mergeCell ref="U29:AV29"/>
    <mergeCell ref="A31:K31"/>
    <mergeCell ref="L31:M31"/>
    <mergeCell ref="N31:R31"/>
    <mergeCell ref="S31:T31"/>
    <mergeCell ref="U31:Z3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2022-09-03T02:48:40Z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